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<sst xmlns="http://schemas.openxmlformats.org/spreadsheetml/2006/main" count="622" uniqueCount="194">
  <si>
    <t>Наименование услуги</t>
  </si>
  <si>
    <t>Единица измерения</t>
  </si>
  <si>
    <t>МУП КХ "Егорьевские инженерные сети"</t>
  </si>
  <si>
    <t>ГБСУ СО МО "Колычевский психоневрологический интернат"</t>
  </si>
  <si>
    <t>ООО "Егорьевская птицефабрика"</t>
  </si>
  <si>
    <t>руб./м3</t>
  </si>
  <si>
    <t>ГБСУ СО МО "Егорьевский психоневрологический интернат"</t>
  </si>
  <si>
    <t>ООО "Энергоинвест"</t>
  </si>
  <si>
    <t>ЗАО "Техос"</t>
  </si>
  <si>
    <t>ОАО "ЕзАТИ"</t>
  </si>
  <si>
    <t>руб./Гкал</t>
  </si>
  <si>
    <t>руб/м3</t>
  </si>
  <si>
    <t>руб./кВт.ч.</t>
  </si>
  <si>
    <t>руб./1000 куб.м.</t>
  </si>
  <si>
    <t xml:space="preserve">             ЭЛЕКТРОЭНЕРГИЯ</t>
  </si>
  <si>
    <t xml:space="preserve">                        ОТОПЛЕНИЕ</t>
  </si>
  <si>
    <t xml:space="preserve">         ГОРЯЧЕЕ ВОДОСНАБЖЕНИЕ</t>
  </si>
  <si>
    <t xml:space="preserve">                ВОДООТВЕДЕНИЕ</t>
  </si>
  <si>
    <t xml:space="preserve">             ВОДОСНАБЖЕНИЕ</t>
  </si>
  <si>
    <t xml:space="preserve">               СЖИЖЕННЫЙ ГАЗ</t>
  </si>
  <si>
    <t>ООО "Регионгаз"</t>
  </si>
  <si>
    <t>1. Газ сжиженный в автоцистернах:</t>
  </si>
  <si>
    <t>кг</t>
  </si>
  <si>
    <t xml:space="preserve"> франко - газораздаточная станция (ГРС)</t>
  </si>
  <si>
    <t>с доставкой до потребителя</t>
  </si>
  <si>
    <t>2. Газ сжиженный, раелизуемый с газораздаточных станций, в баллонах емкостью:</t>
  </si>
  <si>
    <t>5 л (2,1 кг)</t>
  </si>
  <si>
    <t>27 л (11 кг)</t>
  </si>
  <si>
    <t>50 л (21 кг)</t>
  </si>
  <si>
    <t>3. Газ сжиженный, реализуемый с пунктов обмена баллонов и автомашин, в баллонах емкостью:</t>
  </si>
  <si>
    <t>1 баллон</t>
  </si>
  <si>
    <t>Распоряжение от 22.12.2012 г. № 169 - РМ</t>
  </si>
  <si>
    <t>Распоряжение от 25.12.2012 г. № 154 - Р</t>
  </si>
  <si>
    <t>ООО "Прайт - Люкс - Т"</t>
  </si>
  <si>
    <t>Газ сжиженный в автоцистернах:</t>
  </si>
  <si>
    <t>франко-газораздаточная станция (ГРС)</t>
  </si>
  <si>
    <t>ЗАО "Сибур - Петрокон"</t>
  </si>
  <si>
    <r>
      <t>ООО"ПромЭкоСпецТехнологии"</t>
    </r>
    <r>
      <rPr>
        <sz val="11"/>
        <color indexed="8"/>
        <rFont val="Calibri"/>
        <family val="2"/>
      </rPr>
      <t xml:space="preserve"> </t>
    </r>
  </si>
  <si>
    <r>
      <t xml:space="preserve">ООО "Юнихолд" </t>
    </r>
    <r>
      <rPr>
        <sz val="9"/>
        <color indexed="8"/>
        <rFont val="Calibri"/>
        <family val="2"/>
      </rPr>
      <t>(горячая вода)</t>
    </r>
  </si>
  <si>
    <t>Индивидуальное (поквартирное) отопление жилых помещений (жилых домов, квартир, комнат) сверх стандарта нормативной площади жилого помещения при отсутствии приборов учета газа</t>
  </si>
  <si>
    <t xml:space="preserve">             ПРИРОДНЫЙ ГАЗ </t>
  </si>
  <si>
    <t>закрытая система</t>
  </si>
  <si>
    <t>компонент на холодную воду</t>
  </si>
  <si>
    <t>компонент на тепловую энергию</t>
  </si>
  <si>
    <t>открытая система</t>
  </si>
  <si>
    <t>компонент на теплоноситель</t>
  </si>
  <si>
    <t>ООО "Жилстрой"</t>
  </si>
  <si>
    <t>с/п Юрцовское (д. Починки, в/г 5Б)</t>
  </si>
  <si>
    <r>
      <t>МУП "Азимут"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(3)</t>
    </r>
  </si>
  <si>
    <r>
      <t xml:space="preserve">МУП "Азимут" </t>
    </r>
    <r>
      <rPr>
        <i/>
        <u val="single"/>
        <vertAlign val="superscript"/>
        <sz val="11"/>
        <color indexed="8"/>
        <rFont val="Calibri"/>
        <family val="2"/>
      </rPr>
      <t>(</t>
    </r>
    <r>
      <rPr>
        <vertAlign val="superscript"/>
        <sz val="11"/>
        <color indexed="8"/>
        <rFont val="Calibri"/>
        <family val="2"/>
      </rPr>
      <t>3)</t>
    </r>
  </si>
  <si>
    <t>Примечание:</t>
  </si>
  <si>
    <t>(1) Налог на добавленную стоимость (НДС) не учтен и взимается дополнительно.</t>
  </si>
  <si>
    <t>(2) Налог на добавленную стоимость (НДС) учтен.</t>
  </si>
  <si>
    <t>(3) Налог на добавленную стоимость (НДС) не взимается в связи с применением упрощенной системы налогообложения.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</si>
  <si>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</si>
  <si>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r>
      <t>ООО "Жилье - ХХI"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(3)                                                     </t>
    </r>
  </si>
  <si>
    <t>Нормативно правовой акт Комитета по ценам и тарифам М.о. 2015 г.</t>
  </si>
  <si>
    <t>Распоряжение от 19.12.2014 № 148 - Р</t>
  </si>
  <si>
    <r>
      <t xml:space="preserve">Тарифы 2015 год </t>
    </r>
    <r>
      <rPr>
        <vertAlign val="superscript"/>
        <sz val="11"/>
        <color indexed="8"/>
        <rFont val="Calibri"/>
        <family val="2"/>
      </rPr>
      <t>(1)</t>
    </r>
  </si>
  <si>
    <t>с 01.01.2015г.      по 30.06.2015г.</t>
  </si>
  <si>
    <t>с 01.07.2015г.      по 31.12.2015г.</t>
  </si>
  <si>
    <r>
      <t xml:space="preserve">Тарифы2015 год (население) </t>
    </r>
    <r>
      <rPr>
        <vertAlign val="superscript"/>
        <sz val="11"/>
        <color indexed="8"/>
        <rFont val="Calibri"/>
        <family val="2"/>
      </rPr>
      <t>(2)</t>
    </r>
  </si>
  <si>
    <t>с 01.01.2015г.       по 30.06.2015г.</t>
  </si>
  <si>
    <t>Распоряжение от 10.12.2014 № 138 - Р</t>
  </si>
  <si>
    <t>Распоряжение от 20.11.2014 № 122 - Р</t>
  </si>
  <si>
    <t>Распоряжение от 18.12.2014 № 146 - Р</t>
  </si>
  <si>
    <t>Распоряжение от 19.12.2014 № 147 - Р</t>
  </si>
  <si>
    <t>Распоряжение от 19.12.2014 № 149 - Р</t>
  </si>
  <si>
    <t>Распоряжение от 17.12.2014 № 143 - Р</t>
  </si>
  <si>
    <t>Распоряжение от 16.12.2014 № 142 - Р</t>
  </si>
  <si>
    <t>Распоряжение от 18.12.2014 № 151 - Р</t>
  </si>
  <si>
    <t>Распоряжение от 19.12.2014 № 155 - Р</t>
  </si>
  <si>
    <t>Распоряжение от 18.12.2014 № 150-Р</t>
  </si>
  <si>
    <r>
      <t>МУП КХ "Егорьевские инженерные сети"</t>
    </r>
    <r>
      <rPr>
        <sz val="11"/>
        <color indexed="8"/>
        <rFont val="Calibri"/>
        <family val="2"/>
      </rPr>
      <t xml:space="preserve"> (п. Новый и д. Челохово)  </t>
    </r>
  </si>
  <si>
    <t>Распоряжение от 28.11.2014 № 125 - Р</t>
  </si>
  <si>
    <t>Распоряжение от 15.12.2014г. № 141 - Р</t>
  </si>
  <si>
    <t>с 01.01.2017 по 30.06.2017</t>
  </si>
  <si>
    <t>с 01.07.2017 по 31.12.2017</t>
  </si>
  <si>
    <r>
      <t xml:space="preserve">Тарифы 2016 год </t>
    </r>
    <r>
      <rPr>
        <vertAlign val="superscript"/>
        <sz val="11"/>
        <color indexed="8"/>
        <rFont val="Calibri"/>
        <family val="2"/>
      </rPr>
      <t>(1)</t>
    </r>
  </si>
  <si>
    <r>
      <t xml:space="preserve">Тарифы 2017 год </t>
    </r>
    <r>
      <rPr>
        <vertAlign val="superscript"/>
        <sz val="11"/>
        <color indexed="8"/>
        <rFont val="Calibri"/>
        <family val="2"/>
      </rPr>
      <t>(1)</t>
    </r>
  </si>
  <si>
    <r>
      <t xml:space="preserve">Тарифы2016 год (население) </t>
    </r>
    <r>
      <rPr>
        <vertAlign val="superscript"/>
        <sz val="11"/>
        <color indexed="8"/>
        <rFont val="Calibri"/>
        <family val="2"/>
      </rPr>
      <t>(2)</t>
    </r>
  </si>
  <si>
    <r>
      <t xml:space="preserve">Тарифы2017 год (население) </t>
    </r>
    <r>
      <rPr>
        <vertAlign val="superscript"/>
        <sz val="11"/>
        <color indexed="8"/>
        <rFont val="Calibri"/>
        <family val="2"/>
      </rPr>
      <t>(2)</t>
    </r>
  </si>
  <si>
    <t>Распоряжение от 18.12.2015г. № 168 - Р</t>
  </si>
  <si>
    <t>с 01.01.2016г.      по 30.06.2016г.</t>
  </si>
  <si>
    <t>с 01.07.2016г.      по 31.12.2016г.</t>
  </si>
  <si>
    <t>с 01.01.2016г.       по 30.06.2016г.</t>
  </si>
  <si>
    <t>население, проживающее в сельских населенных пунктах и приравненные к ним</t>
  </si>
  <si>
    <t>Распоряжение от 30.11.2015 № 141 - Р</t>
  </si>
  <si>
    <t>Распоряжение от 18.12.2015 № 161 - Р</t>
  </si>
  <si>
    <t>Долгосрочные тарифы на 2017-2018 гг.</t>
  </si>
  <si>
    <t>Нормативно правовой акт Комитета по ценам и тарифам М.о. 2016 - 2018 гг.</t>
  </si>
  <si>
    <r>
      <t xml:space="preserve">Тарифы 2018 год </t>
    </r>
    <r>
      <rPr>
        <vertAlign val="superscript"/>
        <sz val="11"/>
        <color indexed="8"/>
        <rFont val="Calibri"/>
        <family val="2"/>
      </rPr>
      <t>(1)</t>
    </r>
  </si>
  <si>
    <t>с 01.01.2018 по 30.06.2018</t>
  </si>
  <si>
    <t>с 01.07.2018 по 31.12.2018</t>
  </si>
  <si>
    <r>
      <t xml:space="preserve">Тарифы2018 год (население) </t>
    </r>
    <r>
      <rPr>
        <vertAlign val="superscript"/>
        <sz val="11"/>
        <color indexed="8"/>
        <rFont val="Calibri"/>
        <family val="2"/>
      </rPr>
      <t>(2)</t>
    </r>
  </si>
  <si>
    <t>Распоряжение от 18.12.2015 № 162 - Р</t>
  </si>
  <si>
    <t xml:space="preserve">МУП КХ "Егорьевские инженерные сети" (п. Новый и д. Челохово) </t>
  </si>
  <si>
    <r>
      <t>МУП "Азимут"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(3)               </t>
    </r>
  </si>
  <si>
    <r>
      <t>ГБПОУ МО "Коломенский аграрный колледж"</t>
    </r>
    <r>
      <rPr>
        <i/>
        <u val="single"/>
        <sz val="11"/>
        <color indexed="8"/>
        <rFont val="Calibri"/>
        <family val="2"/>
      </rPr>
      <t>(ГОУ НПО ПЛ № 96 МО)</t>
    </r>
  </si>
  <si>
    <r>
      <t xml:space="preserve">ГБПОУ МО "Коломенский аграрный колледж" </t>
    </r>
    <r>
      <rPr>
        <i/>
        <u val="single"/>
        <sz val="11"/>
        <color indexed="8"/>
        <rFont val="Calibri"/>
        <family val="2"/>
      </rPr>
      <t>(ГОУ НПО ПЛ № 96 МО)</t>
    </r>
  </si>
  <si>
    <r>
      <t xml:space="preserve">ООО "Жилье - ХХI" </t>
    </r>
    <r>
      <rPr>
        <i/>
        <u val="single"/>
        <vertAlign val="superscript"/>
        <sz val="11"/>
        <color indexed="8"/>
        <rFont val="Calibri"/>
        <family val="2"/>
      </rPr>
      <t>(</t>
    </r>
    <r>
      <rPr>
        <vertAlign val="superscript"/>
        <sz val="11"/>
        <color indexed="8"/>
        <rFont val="Calibri"/>
        <family val="2"/>
      </rPr>
      <t xml:space="preserve">3)          </t>
    </r>
    <r>
      <rPr>
        <sz val="11"/>
        <color indexed="8"/>
        <rFont val="Calibri"/>
        <family val="2"/>
      </rPr>
      <t xml:space="preserve">                                                 </t>
    </r>
    <r>
      <rPr>
        <sz val="10"/>
        <color indexed="8"/>
        <rFont val="Calibri"/>
        <family val="2"/>
      </rPr>
      <t>(поставщик холодной воды МУП КХ "Егорьевские инженерные сети)</t>
    </r>
  </si>
  <si>
    <t>компонент на тепловую энергию (одноставочный)</t>
  </si>
  <si>
    <t>Распоряжение от 18.12.2015 № 164 - Р</t>
  </si>
  <si>
    <t>Распоряжение от 18.12.2014 № 164 - Р5</t>
  </si>
  <si>
    <t>Распоряжение от 18.12.2015 № 166-Р</t>
  </si>
  <si>
    <t>Распоряжение от 18.12.2015 № 166 - Р</t>
  </si>
  <si>
    <t>ГБСУ СО МО "Егорьевский дом - интернат"</t>
  </si>
  <si>
    <t>ГБСУ СОМО "Егорьевский психоневрологический интернат"</t>
  </si>
  <si>
    <r>
      <t>ООО "Атлант"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(3)</t>
    </r>
    <r>
      <rPr>
        <sz val="11"/>
        <color indexed="8"/>
        <rFont val="Calibri"/>
        <family val="2"/>
      </rPr>
      <t xml:space="preserve">                                        </t>
    </r>
    <r>
      <rPr>
        <sz val="11"/>
        <color indexed="10"/>
        <rFont val="Calibri"/>
        <family val="2"/>
      </rPr>
      <t xml:space="preserve"> </t>
    </r>
    <r>
      <rPr>
        <sz val="10"/>
        <rFont val="Calibri"/>
        <family val="2"/>
      </rPr>
      <t>(пар давлением от 2,5 до 7,0 кг/см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</si>
  <si>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>Распоряжение от 18.12.2015 № 165 - Р</t>
  </si>
  <si>
    <t>Распоряжение от 16.06.2014г. № 61-Р/ Распоряжение от 16.06.2015г. № 67-Р</t>
  </si>
  <si>
    <t>руб./куб.м</t>
  </si>
  <si>
    <t>Приготовление пищи и нагрев воды с использованием газовой плиты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</si>
  <si>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</si>
  <si>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</t>
  </si>
  <si>
    <t>Отопление нежилых помещений при отсутствии приборов учета газа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</si>
  <si>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</si>
  <si>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 xml:space="preserve">население, проживающее в городских населенных пунктах </t>
  </si>
  <si>
    <r>
      <t>МУП "ЖКХ - Раменки"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(3)</t>
    </r>
    <r>
      <rPr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(действие тарифа по 22.10.2016г.)</t>
    </r>
  </si>
  <si>
    <r>
      <t xml:space="preserve">МУП "ЖИЛЭП" </t>
    </r>
    <r>
      <rPr>
        <vertAlign val="superscript"/>
        <sz val="11"/>
        <color indexed="8"/>
        <rFont val="Calibri"/>
        <family val="2"/>
      </rPr>
      <t xml:space="preserve">(3) </t>
    </r>
    <r>
      <rPr>
        <sz val="10"/>
        <color indexed="8"/>
        <rFont val="Calibri"/>
        <family val="2"/>
      </rPr>
      <t>(действие тарифа по 22.10.2016г.)</t>
    </r>
  </si>
  <si>
    <t>Распоряжение от 07.10.2016 № 150 - Р</t>
  </si>
  <si>
    <r>
      <t>МУП "ЖИЛЭП"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(3) </t>
    </r>
    <r>
      <rPr>
        <sz val="11"/>
        <color indexed="8"/>
        <rFont val="Calibri"/>
        <family val="2"/>
      </rPr>
      <t>(действие тарифа по 22.10.2016г.)</t>
    </r>
  </si>
  <si>
    <r>
      <t xml:space="preserve">МУП "ЖКХ - Раменки" </t>
    </r>
    <r>
      <rPr>
        <vertAlign val="superscript"/>
        <sz val="11"/>
        <color indexed="8"/>
        <rFont val="Calibri"/>
        <family val="2"/>
      </rPr>
      <t>(3)</t>
    </r>
    <r>
      <rPr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(действие тарифа по 27.10.2016г.)</t>
    </r>
  </si>
  <si>
    <t>Распоряжение от 17.10.2016 № 156 - Р</t>
  </si>
  <si>
    <r>
      <t xml:space="preserve">МУП "ЖИЛЭП" </t>
    </r>
    <r>
      <rPr>
        <i/>
        <u val="single"/>
        <vertAlign val="superscript"/>
        <sz val="11"/>
        <color indexed="8"/>
        <rFont val="Calibri"/>
        <family val="2"/>
      </rPr>
      <t>(3)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(действие тарифа по 27.10.2016г.)</t>
    </r>
  </si>
  <si>
    <r>
      <t>МУП "ЖКХ - Раменки"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(3)  </t>
    </r>
    <r>
      <rPr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(действие тарифа по 22.10.2016г)</t>
    </r>
  </si>
  <si>
    <r>
      <t xml:space="preserve">АО "ГУ ЖКХ" </t>
    </r>
    <r>
      <rPr>
        <sz val="11"/>
        <color indexed="8"/>
        <rFont val="Calibri"/>
        <family val="2"/>
      </rPr>
      <t>(городской округ Егорьевск (котельная №355 в/г 5Б))</t>
    </r>
  </si>
  <si>
    <r>
      <t xml:space="preserve">АО "ГУ ЖКХ" </t>
    </r>
    <r>
      <rPr>
        <sz val="11"/>
        <color indexed="8"/>
        <rFont val="Calibri"/>
        <family val="2"/>
      </rPr>
      <t>(городской округ Егорьевск (котельная №31 в/г 1))</t>
    </r>
  </si>
  <si>
    <t>Распоряжение от 31.03.2016 № 37-Р</t>
  </si>
  <si>
    <r>
      <t xml:space="preserve">1377,19 </t>
    </r>
    <r>
      <rPr>
        <sz val="9"/>
        <color indexed="8"/>
        <rFont val="Calibri"/>
        <family val="2"/>
      </rPr>
      <t>(действие тарифа с 18.04.16)</t>
    </r>
  </si>
  <si>
    <r>
      <t>1234,00</t>
    </r>
    <r>
      <rPr>
        <sz val="9"/>
        <color indexed="8"/>
        <rFont val="Calibri"/>
        <family val="2"/>
      </rPr>
      <t xml:space="preserve"> (действие тарифа с 18.04.16)</t>
    </r>
  </si>
  <si>
    <r>
      <t xml:space="preserve">1456,12 </t>
    </r>
    <r>
      <rPr>
        <sz val="9"/>
        <color indexed="8"/>
        <rFont val="Calibri"/>
        <family val="2"/>
      </rPr>
      <t>(действие тарифа с 18.04.16)</t>
    </r>
  </si>
  <si>
    <r>
      <t>1625,08</t>
    </r>
    <r>
      <rPr>
        <sz val="9"/>
        <color indexed="8"/>
        <rFont val="Calibri"/>
        <family val="2"/>
      </rPr>
      <t xml:space="preserve"> (действие тарифа с 18.04.16)</t>
    </r>
  </si>
  <si>
    <t xml:space="preserve"> Распоряжение от 16.06.2015г. № 67-Р /Распоряжение от 10.06.2016г. № 74-Р</t>
  </si>
  <si>
    <t>Распоряжение от 31.03.2016 № 35 - Р</t>
  </si>
  <si>
    <r>
      <t xml:space="preserve">17,04 </t>
    </r>
    <r>
      <rPr>
        <sz val="9"/>
        <color indexed="8"/>
        <rFont val="Calibri"/>
        <family val="2"/>
      </rPr>
      <t>(действие тарифа с 18.04.16)</t>
    </r>
  </si>
  <si>
    <r>
      <t xml:space="preserve">20,11 </t>
    </r>
    <r>
      <rPr>
        <sz val="9"/>
        <color indexed="8"/>
        <rFont val="Calibri"/>
        <family val="2"/>
      </rPr>
      <t>(действие тарифа с 18.04.16)</t>
    </r>
  </si>
  <si>
    <r>
      <t xml:space="preserve">АО "ГУ ЖКХ" </t>
    </r>
    <r>
      <rPr>
        <sz val="11"/>
        <color indexed="8"/>
        <rFont val="Calibri"/>
        <family val="2"/>
      </rPr>
      <t>(д.Починки в/г 5Б)</t>
    </r>
  </si>
  <si>
    <r>
      <t xml:space="preserve">17,43 </t>
    </r>
    <r>
      <rPr>
        <sz val="9"/>
        <color indexed="8"/>
        <rFont val="Calibri"/>
        <family val="2"/>
      </rPr>
      <t>(действие тарифа с 18.04.16)</t>
    </r>
  </si>
  <si>
    <r>
      <t xml:space="preserve">20,57 </t>
    </r>
    <r>
      <rPr>
        <sz val="9"/>
        <color indexed="8"/>
        <rFont val="Calibri"/>
        <family val="2"/>
      </rPr>
      <t>(действие тарифа с 18.04.16)</t>
    </r>
  </si>
  <si>
    <r>
      <t xml:space="preserve">19,67 </t>
    </r>
    <r>
      <rPr>
        <sz val="9"/>
        <color indexed="8"/>
        <rFont val="Calibri"/>
        <family val="2"/>
      </rPr>
      <t>(действие тарифа с 18.04.16)</t>
    </r>
  </si>
  <si>
    <r>
      <t xml:space="preserve">23,21 </t>
    </r>
    <r>
      <rPr>
        <sz val="9"/>
        <color indexed="8"/>
        <rFont val="Calibri"/>
        <family val="2"/>
      </rPr>
      <t>(действие тарифа с 18.04.16)</t>
    </r>
  </si>
  <si>
    <r>
      <t>АО "ГУ ЖКХ"</t>
    </r>
    <r>
      <rPr>
        <sz val="11"/>
        <color indexed="8"/>
        <rFont val="Calibri"/>
        <family val="2"/>
      </rPr>
      <t xml:space="preserve"> (ОП "Ногинское")</t>
    </r>
  </si>
  <si>
    <r>
      <rPr>
        <u val="single"/>
        <sz val="11"/>
        <color indexed="8"/>
        <rFont val="Calibri"/>
        <family val="2"/>
      </rPr>
      <t>О</t>
    </r>
    <r>
      <rPr>
        <i/>
        <u val="single"/>
        <sz val="11"/>
        <color indexed="8"/>
        <rFont val="Calibri"/>
        <family val="2"/>
      </rPr>
      <t xml:space="preserve">АО "РЭУ" </t>
    </r>
    <r>
      <rPr>
        <i/>
        <u val="single"/>
        <sz val="8"/>
        <color indexed="8"/>
        <rFont val="Calibri"/>
        <family val="2"/>
      </rPr>
      <t>(одноставочный тариф)</t>
    </r>
    <r>
      <rPr>
        <u val="single"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                                      </t>
    </r>
    <r>
      <rPr>
        <sz val="9"/>
        <color indexed="8"/>
        <rFont val="Calibri"/>
        <family val="2"/>
      </rPr>
      <t xml:space="preserve">(поставщик холодной воды                             ОАО "Славянка" (Филиал "Ногинский") 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с 18.04.2016г. АО "ГУ ЖКХ" (ОП "Ногинское")</t>
    </r>
  </si>
  <si>
    <t>Нормативно правовой акт Комитета по ценам и тарифам М.о. на 2017 г.</t>
  </si>
  <si>
    <t>Нормативно правовой акт Комитета по ценам и тарифам М.о. на 2016 г.</t>
  </si>
  <si>
    <t>с 01.01.2017г.      по 30.06.2017г.</t>
  </si>
  <si>
    <t>с 01.07.2017г.      по 31.12.2017г.</t>
  </si>
  <si>
    <t>МУП КХ "Егорьевские инженерные сети" (на территории г.о. Егорьевск)</t>
  </si>
  <si>
    <t xml:space="preserve"> Изменения к предыдущему году в  %. 2017г. (с 01.01.17 по 30.06.17) к 2016г.</t>
  </si>
  <si>
    <t>Изменение к предыдущему году в %.  2017г. (с 01.07.17 по 31.12.17) к 2016г.</t>
  </si>
  <si>
    <t xml:space="preserve"> Изменения к предыдущему году в  руб. 2017г. (с 01.01.17 по 30.06.17) к 2016г.</t>
  </si>
  <si>
    <t>Изменение к предыдущему году в руб.  2017г. (с 01.07.17 по 31.12.17) к 2016г.</t>
  </si>
  <si>
    <t>с 01.01.2017г.       по 30.06.2017г.</t>
  </si>
  <si>
    <t>Изменение к предыдущему году в %  2017г. (с 01.07.17 по 31.12.17) к 2016г.</t>
  </si>
  <si>
    <t xml:space="preserve"> МУП КХ "Егорьевские инженерные сети" (с. Раменки, д. Волково) (действие тарифа 2016 год: с 23.10.2016г. по 31.12.2016г.)</t>
  </si>
  <si>
    <t>Распоряжение от 19.12.2016 № 205 - Р</t>
  </si>
  <si>
    <t>Распоряжение от 19.12.2016 № 204 - Р</t>
  </si>
  <si>
    <t xml:space="preserve">МУП КХ "Егорьевские инженерные сети" городской округ Егорьевск  </t>
  </si>
  <si>
    <t>МУП "ЖКХ - Раменки" (3) (действие тарифа 2016 год: по 22.10.2016г.)</t>
  </si>
  <si>
    <t xml:space="preserve"> МУП КХ "Егорьевские инженерные сети" (с. Раменки, д. Волково) (действие тарифа 2016 год с 23.10.2016г. по 31.12.2016г.)</t>
  </si>
  <si>
    <t xml:space="preserve"> МУП КХ "Егорьевские инженерные сети" (п. Рязановский) (действие тарифа 2016 год с 23.10.2016г. по 31.12.2016г.)</t>
  </si>
  <si>
    <t>Распоряжение от 19.12.2016 № 204- Р</t>
  </si>
  <si>
    <t>Распоряжение от 19.12.2016 № 207- Р</t>
  </si>
  <si>
    <t>МУП КХ "Егорьевские инженерные сети" (мкрн. Рязановский)</t>
  </si>
  <si>
    <t>п/о Егорьевск - 6 (в/г 1) (котельная №31)</t>
  </si>
  <si>
    <t>Распоряжение от 20.12.2016 № 209 - Р</t>
  </si>
  <si>
    <t>МУП КХ "Егорьевские инженерные сети" (г.о. Егорьевск)</t>
  </si>
  <si>
    <r>
      <t xml:space="preserve">МУП КХ "Егорьевские инженерные сети" </t>
    </r>
    <r>
      <rPr>
        <sz val="11"/>
        <color indexed="8"/>
        <rFont val="Calibri"/>
        <family val="2"/>
      </rPr>
      <t>(с. Раменки, д. Волково) (действие тарифа 2016 год с 28.10.2016г. по 31.12.2016г.)</t>
    </r>
  </si>
  <si>
    <r>
      <t xml:space="preserve">МУП КХ "Егорьевские инженерные сети" </t>
    </r>
    <r>
      <rPr>
        <sz val="11"/>
        <color indexed="8"/>
        <rFont val="Calibri"/>
        <family val="2"/>
      </rPr>
      <t>(микрн. Рязановка) (действие тарифа 2016г. с 28.10.2016г. по 31.12.2016г.)</t>
    </r>
  </si>
  <si>
    <t>Распоряжение от 20.12.2016 № 208 - Р</t>
  </si>
  <si>
    <r>
      <t xml:space="preserve">АО "ГУ ЖКХ" </t>
    </r>
    <r>
      <rPr>
        <sz val="11"/>
        <color indexed="8"/>
        <rFont val="Calibri"/>
        <family val="2"/>
      </rPr>
      <t>(на территории Московск.обл.)</t>
    </r>
  </si>
  <si>
    <r>
      <t xml:space="preserve">АО "ГУ ЖКХ" </t>
    </r>
    <r>
      <rPr>
        <sz val="11"/>
        <color indexed="8"/>
        <rFont val="Calibri"/>
        <family val="2"/>
      </rPr>
      <t xml:space="preserve">(на территории Московск.обл.) </t>
    </r>
    <r>
      <rPr>
        <sz val="10"/>
        <color indexed="8"/>
        <rFont val="Calibri"/>
        <family val="2"/>
      </rPr>
      <t>пар давлением от 1,2 до 2,5 кг/см2</t>
    </r>
  </si>
  <si>
    <r>
      <t>1513,30</t>
    </r>
    <r>
      <rPr>
        <sz val="9"/>
        <color indexed="8"/>
        <rFont val="Calibri"/>
        <family val="2"/>
      </rPr>
      <t xml:space="preserve"> (действие тарифа с 18.04.16)</t>
    </r>
  </si>
  <si>
    <r>
      <t>1832,13</t>
    </r>
    <r>
      <rPr>
        <sz val="9"/>
        <color indexed="8"/>
        <rFont val="Calibri"/>
        <family val="2"/>
      </rPr>
      <t xml:space="preserve"> (действие тарифа с 18.04.16)</t>
    </r>
  </si>
  <si>
    <r>
      <t xml:space="preserve">1785,69 </t>
    </r>
    <r>
      <rPr>
        <sz val="9"/>
        <color indexed="8"/>
        <rFont val="Calibri"/>
        <family val="2"/>
      </rPr>
      <t>(действие тарифа с 18.04.16)</t>
    </r>
  </si>
  <si>
    <r>
      <t>2161,91</t>
    </r>
    <r>
      <rPr>
        <sz val="9"/>
        <color indexed="8"/>
        <rFont val="Calibri"/>
        <family val="2"/>
      </rPr>
      <t xml:space="preserve"> (действие тарифа с 18.04.16)</t>
    </r>
  </si>
  <si>
    <t>Распоряжение от 20.12.2016 № 210 - Р</t>
  </si>
  <si>
    <t>Распоряжение от 16.12.2016г. № 203 - Р</t>
  </si>
  <si>
    <t>Дневная зона (пиковая и полупиковая)</t>
  </si>
  <si>
    <t>Ночная зона</t>
  </si>
  <si>
    <t>Пиковая зона</t>
  </si>
  <si>
    <t>Полупиковая зона</t>
  </si>
  <si>
    <t>Одноставочный тариф</t>
  </si>
  <si>
    <t>Одноставочный тариф, дифференцированный по двум зонам суток:</t>
  </si>
  <si>
    <t>Одноставочный тариф, дифференцированный по трем зонам суток:</t>
  </si>
  <si>
    <t>Распоряжение от 30.11.2016 № 183-Р</t>
  </si>
  <si>
    <t xml:space="preserve">                     Услуги по захоронению ТБО</t>
  </si>
  <si>
    <t>Распоряжение от 10.06.2016г. № 74-Р</t>
  </si>
  <si>
    <t>Цены (тарифы) на коммунальные услуги на 2017 год</t>
  </si>
  <si>
    <t xml:space="preserve"> МУП КХ "Егорьевские инженерные сети" (п. Рязановский, с. Радовицы, д. Алферово, с. Куплиям, д. Анненка) (действие тарифа 2016 год: с 23.10.2016г. по 31.12.2016г.)</t>
  </si>
  <si>
    <r>
      <t>ООО "Юнихолд"</t>
    </r>
    <r>
      <rPr>
        <sz val="11"/>
        <color indexed="8"/>
        <rFont val="Calibri"/>
        <family val="2"/>
      </rPr>
      <t xml:space="preserve">                                                  </t>
    </r>
    <r>
      <rPr>
        <sz val="9"/>
        <color indexed="8"/>
        <rFont val="Calibri"/>
        <family val="2"/>
      </rPr>
      <t>(пар давлением от 1,2 до 2,5 кг/см2)</t>
    </r>
  </si>
  <si>
    <r>
      <t>МУП КХ "Егорьевские инженерные сети" (с. Раменки)</t>
    </r>
    <r>
      <rPr>
        <i/>
        <u val="single"/>
        <sz val="10"/>
        <color indexed="8"/>
        <rFont val="Calibri"/>
        <family val="2"/>
      </rPr>
      <t xml:space="preserve"> (действие тарифа 2016 год с 23.10.2016г. по 31.12.2016г.)</t>
    </r>
  </si>
  <si>
    <t>ГБУЗ Московской области "Психиатрическая больница № 3"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</si>
</sst>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u val="single"/>
      <sz val="9"/>
      <color indexed="8"/>
      <name val="Calibri"/>
      <family val="2"/>
    </font>
    <font>
      <sz val="11"/>
      <color indexed="10"/>
      <name val="Calibri"/>
      <family val="2"/>
    </font>
    <font>
      <i/>
      <u val="single"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i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0.5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u val="single"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0.5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i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8" fillId="0" borderId="16" xfId="0" applyFont="1" applyFill="1" applyBorder="1" applyAlignment="1">
      <alignment horizontal="left" vertical="center" wrapText="1"/>
    </xf>
    <xf numFmtId="0" fontId="59" fillId="0" borderId="16" xfId="0" applyFont="1" applyBorder="1" applyAlignment="1">
      <alignment/>
    </xf>
    <xf numFmtId="0" fontId="58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61" fillId="0" borderId="13" xfId="0" applyFont="1" applyBorder="1" applyAlignment="1">
      <alignment wrapText="1"/>
    </xf>
    <xf numFmtId="0" fontId="60" fillId="0" borderId="15" xfId="0" applyFont="1" applyBorder="1" applyAlignment="1">
      <alignment wrapText="1"/>
    </xf>
    <xf numFmtId="0" fontId="6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wrapText="1"/>
    </xf>
    <xf numFmtId="10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61" fillId="0" borderId="22" xfId="0" applyFont="1" applyBorder="1" applyAlignment="1">
      <alignment wrapText="1"/>
    </xf>
    <xf numFmtId="2" fontId="0" fillId="0" borderId="2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60" fillId="0" borderId="23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61" fillId="0" borderId="23" xfId="0" applyFont="1" applyBorder="1" applyAlignment="1">
      <alignment wrapText="1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25" xfId="0" applyFont="1" applyBorder="1" applyAlignment="1">
      <alignment wrapText="1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61" fillId="0" borderId="18" xfId="0" applyFont="1" applyBorder="1" applyAlignment="1">
      <alignment wrapText="1"/>
    </xf>
    <xf numFmtId="0" fontId="62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48" fillId="0" borderId="27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2" fontId="0" fillId="0" borderId="29" xfId="0" applyNumberFormat="1" applyBorder="1" applyAlignment="1">
      <alignment/>
    </xf>
    <xf numFmtId="0" fontId="62" fillId="33" borderId="17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wrapText="1"/>
    </xf>
    <xf numFmtId="0" fontId="0" fillId="0" borderId="11" xfId="0" applyBorder="1" applyAlignment="1">
      <alignment wrapText="1"/>
    </xf>
    <xf numFmtId="10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0" borderId="30" xfId="0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0" fontId="61" fillId="0" borderId="11" xfId="0" applyFont="1" applyBorder="1" applyAlignment="1">
      <alignment wrapText="1"/>
    </xf>
    <xf numFmtId="0" fontId="57" fillId="33" borderId="10" xfId="0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2" fontId="0" fillId="0" borderId="34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6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wrapText="1"/>
    </xf>
    <xf numFmtId="0" fontId="57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8" fillId="0" borderId="3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4" fontId="0" fillId="0" borderId="3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0" fontId="48" fillId="0" borderId="43" xfId="0" applyFont="1" applyBorder="1" applyAlignment="1">
      <alignment horizontal="left" wrapText="1"/>
    </xf>
    <xf numFmtId="0" fontId="48" fillId="0" borderId="44" xfId="0" applyFont="1" applyBorder="1" applyAlignment="1">
      <alignment horizontal="left" wrapText="1"/>
    </xf>
    <xf numFmtId="0" fontId="48" fillId="33" borderId="45" xfId="0" applyFont="1" applyFill="1" applyBorder="1" applyAlignment="1">
      <alignment horizontal="left"/>
    </xf>
    <xf numFmtId="0" fontId="48" fillId="33" borderId="46" xfId="0" applyFont="1" applyFill="1" applyBorder="1" applyAlignment="1">
      <alignment horizontal="left"/>
    </xf>
    <xf numFmtId="0" fontId="48" fillId="33" borderId="47" xfId="0" applyFont="1" applyFill="1" applyBorder="1" applyAlignment="1">
      <alignment horizontal="left"/>
    </xf>
    <xf numFmtId="0" fontId="48" fillId="0" borderId="31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60" fillId="0" borderId="48" xfId="0" applyFont="1" applyBorder="1" applyAlignment="1">
      <alignment horizontal="center" wrapText="1"/>
    </xf>
    <xf numFmtId="0" fontId="60" fillId="0" borderId="49" xfId="0" applyFont="1" applyBorder="1" applyAlignment="1">
      <alignment horizont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8" fillId="0" borderId="46" xfId="0" applyFont="1" applyBorder="1" applyAlignment="1">
      <alignment horizontal="left"/>
    </xf>
    <xf numFmtId="0" fontId="48" fillId="0" borderId="47" xfId="0" applyFont="1" applyBorder="1" applyAlignment="1">
      <alignment horizontal="left"/>
    </xf>
    <xf numFmtId="0" fontId="67" fillId="0" borderId="45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48" fillId="34" borderId="45" xfId="0" applyFont="1" applyFill="1" applyBorder="1" applyAlignment="1">
      <alignment horizontal="left" vertical="center" wrapText="1"/>
    </xf>
    <xf numFmtId="0" fontId="48" fillId="34" borderId="46" xfId="0" applyFont="1" applyFill="1" applyBorder="1" applyAlignment="1">
      <alignment horizontal="left" vertical="center" wrapText="1"/>
    </xf>
    <xf numFmtId="0" fontId="48" fillId="34" borderId="47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left" vertical="center" wrapText="1"/>
    </xf>
    <xf numFmtId="0" fontId="48" fillId="33" borderId="50" xfId="0" applyFont="1" applyFill="1" applyBorder="1" applyAlignment="1">
      <alignment horizontal="left" vertical="center" wrapText="1"/>
    </xf>
    <xf numFmtId="0" fontId="48" fillId="33" borderId="51" xfId="0" applyFont="1" applyFill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8" fillId="33" borderId="45" xfId="0" applyFont="1" applyFill="1" applyBorder="1" applyAlignment="1">
      <alignment vertical="center" wrapText="1"/>
    </xf>
    <xf numFmtId="0" fontId="48" fillId="33" borderId="46" xfId="0" applyFont="1" applyFill="1" applyBorder="1" applyAlignment="1">
      <alignment vertical="center" wrapText="1"/>
    </xf>
    <xf numFmtId="0" fontId="48" fillId="33" borderId="47" xfId="0" applyFont="1" applyFill="1" applyBorder="1" applyAlignment="1">
      <alignment vertical="center" wrapText="1"/>
    </xf>
    <xf numFmtId="0" fontId="48" fillId="33" borderId="52" xfId="0" applyFont="1" applyFill="1" applyBorder="1" applyAlignment="1">
      <alignment horizontal="left" wrapText="1"/>
    </xf>
    <xf numFmtId="0" fontId="48" fillId="33" borderId="43" xfId="0" applyFont="1" applyFill="1" applyBorder="1" applyAlignment="1">
      <alignment horizontal="left" wrapText="1"/>
    </xf>
    <xf numFmtId="0" fontId="48" fillId="33" borderId="44" xfId="0" applyFont="1" applyFill="1" applyBorder="1" applyAlignment="1">
      <alignment horizontal="left" wrapText="1"/>
    </xf>
    <xf numFmtId="0" fontId="48" fillId="0" borderId="18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56" xfId="0" applyFont="1" applyBorder="1" applyAlignment="1">
      <alignment horizontal="left" vertical="center" wrapText="1"/>
    </xf>
    <xf numFmtId="0" fontId="69" fillId="0" borderId="57" xfId="0" applyFont="1" applyBorder="1" applyAlignment="1">
      <alignment horizontal="left" vertical="center" wrapText="1"/>
    </xf>
    <xf numFmtId="0" fontId="69" fillId="0" borderId="5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2"/>
  <sheetViews>
    <sheetView tabSelected="1" zoomScale="90" zoomScaleNormal="90" zoomScalePageLayoutView="0" workbookViewId="0" topLeftCell="A1">
      <pane xSplit="1" ySplit="3" topLeftCell="M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3" sqref="AL3"/>
    </sheetView>
  </sheetViews>
  <sheetFormatPr defaultColWidth="9.140625" defaultRowHeight="15"/>
  <cols>
    <col min="1" max="1" width="35.28125" style="0" customWidth="1"/>
    <col min="2" max="2" width="17.7109375" style="0" hidden="1" customWidth="1"/>
    <col min="3" max="4" width="17.7109375" style="0" customWidth="1"/>
    <col min="5" max="5" width="11.28125" style="0" customWidth="1"/>
    <col min="6" max="7" width="12.140625" style="0" hidden="1" customWidth="1"/>
    <col min="8" max="8" width="11.7109375" style="0" customWidth="1"/>
    <col min="9" max="11" width="12.28125" style="0" customWidth="1"/>
    <col min="12" max="12" width="11.7109375" style="0" customWidth="1"/>
    <col min="13" max="13" width="12.00390625" style="0" customWidth="1"/>
    <col min="14" max="14" width="10.8515625" style="0" customWidth="1"/>
    <col min="15" max="15" width="10.28125" style="0" customWidth="1"/>
    <col min="16" max="16" width="12.00390625" style="0" hidden="1" customWidth="1"/>
    <col min="17" max="17" width="11.7109375" style="0" hidden="1" customWidth="1"/>
    <col min="18" max="18" width="11.7109375" style="0" customWidth="1"/>
    <col min="19" max="21" width="11.421875" style="0" customWidth="1"/>
    <col min="22" max="22" width="11.8515625" style="0" customWidth="1"/>
    <col min="23" max="23" width="11.57421875" style="0" customWidth="1"/>
    <col min="24" max="24" width="10.421875" style="0" customWidth="1"/>
    <col min="25" max="25" width="10.7109375" style="0" customWidth="1"/>
    <col min="26" max="26" width="15.8515625" style="0" hidden="1" customWidth="1"/>
    <col min="27" max="27" width="10.7109375" style="0" hidden="1" customWidth="1"/>
    <col min="28" max="35" width="9.140625" style="0" hidden="1" customWidth="1"/>
  </cols>
  <sheetData>
    <row r="1" spans="1:35" ht="21.75" thickBot="1">
      <c r="A1" s="197" t="s">
        <v>189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9"/>
      <c r="Z1" s="175" t="s">
        <v>89</v>
      </c>
      <c r="AA1" s="176"/>
      <c r="AB1" s="176"/>
      <c r="AC1" s="176"/>
      <c r="AD1" s="176"/>
      <c r="AE1" s="176"/>
      <c r="AF1" s="176"/>
      <c r="AG1" s="176"/>
      <c r="AH1" s="176"/>
      <c r="AI1" s="177"/>
    </row>
    <row r="2" spans="1:35" ht="34.5" customHeight="1" thickBot="1">
      <c r="A2" s="165" t="s">
        <v>0</v>
      </c>
      <c r="B2" s="167" t="s">
        <v>56</v>
      </c>
      <c r="C2" s="167" t="s">
        <v>145</v>
      </c>
      <c r="D2" s="167" t="s">
        <v>144</v>
      </c>
      <c r="E2" s="169" t="s">
        <v>1</v>
      </c>
      <c r="F2" s="171" t="s">
        <v>58</v>
      </c>
      <c r="G2" s="172"/>
      <c r="H2" s="171" t="s">
        <v>78</v>
      </c>
      <c r="I2" s="172"/>
      <c r="J2" s="171" t="s">
        <v>79</v>
      </c>
      <c r="K2" s="172"/>
      <c r="L2" s="160" t="s">
        <v>149</v>
      </c>
      <c r="M2" s="160" t="s">
        <v>150</v>
      </c>
      <c r="N2" s="160" t="s">
        <v>151</v>
      </c>
      <c r="O2" s="160" t="s">
        <v>152</v>
      </c>
      <c r="P2" s="162" t="s">
        <v>61</v>
      </c>
      <c r="Q2" s="163"/>
      <c r="R2" s="162" t="s">
        <v>80</v>
      </c>
      <c r="S2" s="164"/>
      <c r="T2" s="162" t="s">
        <v>81</v>
      </c>
      <c r="U2" s="164"/>
      <c r="V2" s="160" t="s">
        <v>149</v>
      </c>
      <c r="W2" s="160" t="s">
        <v>154</v>
      </c>
      <c r="X2" s="160" t="s">
        <v>151</v>
      </c>
      <c r="Y2" s="160" t="s">
        <v>152</v>
      </c>
      <c r="Z2" s="167" t="s">
        <v>90</v>
      </c>
      <c r="AA2" s="167" t="s">
        <v>1</v>
      </c>
      <c r="AB2" s="171" t="s">
        <v>79</v>
      </c>
      <c r="AC2" s="172"/>
      <c r="AD2" s="171" t="s">
        <v>91</v>
      </c>
      <c r="AE2" s="172"/>
      <c r="AF2" s="162" t="s">
        <v>81</v>
      </c>
      <c r="AG2" s="164"/>
      <c r="AH2" s="162" t="s">
        <v>94</v>
      </c>
      <c r="AI2" s="164"/>
    </row>
    <row r="3" spans="1:35" ht="48" customHeight="1" thickBot="1">
      <c r="A3" s="166"/>
      <c r="B3" s="168"/>
      <c r="C3" s="168"/>
      <c r="D3" s="168"/>
      <c r="E3" s="170"/>
      <c r="F3" s="54" t="s">
        <v>59</v>
      </c>
      <c r="G3" s="54" t="s">
        <v>60</v>
      </c>
      <c r="H3" s="54" t="s">
        <v>83</v>
      </c>
      <c r="I3" s="54" t="s">
        <v>84</v>
      </c>
      <c r="J3" s="54" t="s">
        <v>146</v>
      </c>
      <c r="K3" s="54" t="s">
        <v>147</v>
      </c>
      <c r="L3" s="161"/>
      <c r="M3" s="161"/>
      <c r="N3" s="161"/>
      <c r="O3" s="161"/>
      <c r="P3" s="54" t="s">
        <v>62</v>
      </c>
      <c r="Q3" s="54" t="s">
        <v>60</v>
      </c>
      <c r="R3" s="54" t="s">
        <v>85</v>
      </c>
      <c r="S3" s="54" t="s">
        <v>84</v>
      </c>
      <c r="T3" s="54" t="s">
        <v>153</v>
      </c>
      <c r="U3" s="54" t="s">
        <v>147</v>
      </c>
      <c r="V3" s="161"/>
      <c r="W3" s="161"/>
      <c r="X3" s="161"/>
      <c r="Y3" s="161"/>
      <c r="Z3" s="168"/>
      <c r="AA3" s="168"/>
      <c r="AB3" s="60" t="s">
        <v>76</v>
      </c>
      <c r="AC3" s="60" t="s">
        <v>77</v>
      </c>
      <c r="AD3" s="60" t="s">
        <v>92</v>
      </c>
      <c r="AE3" s="60" t="s">
        <v>93</v>
      </c>
      <c r="AF3" s="60" t="s">
        <v>76</v>
      </c>
      <c r="AG3" s="60" t="s">
        <v>77</v>
      </c>
      <c r="AH3" s="60" t="s">
        <v>92</v>
      </c>
      <c r="AI3" s="60" t="s">
        <v>93</v>
      </c>
    </row>
    <row r="4" spans="1:35" ht="17.25" customHeight="1" thickBot="1">
      <c r="A4" s="155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7"/>
      <c r="Z4" s="173" t="s">
        <v>18</v>
      </c>
      <c r="AA4" s="173"/>
      <c r="AB4" s="173"/>
      <c r="AC4" s="173"/>
      <c r="AD4" s="173"/>
      <c r="AE4" s="173"/>
      <c r="AF4" s="173"/>
      <c r="AG4" s="173"/>
      <c r="AH4" s="173"/>
      <c r="AI4" s="174"/>
    </row>
    <row r="5" spans="1:35" ht="41.25" customHeight="1">
      <c r="A5" s="79" t="s">
        <v>148</v>
      </c>
      <c r="B5" s="70" t="s">
        <v>57</v>
      </c>
      <c r="C5" s="70" t="s">
        <v>88</v>
      </c>
      <c r="D5" s="70" t="s">
        <v>156</v>
      </c>
      <c r="E5" s="80" t="s">
        <v>5</v>
      </c>
      <c r="F5" s="81">
        <v>19.65</v>
      </c>
      <c r="G5" s="81">
        <v>22.45</v>
      </c>
      <c r="H5" s="81">
        <v>22.45</v>
      </c>
      <c r="I5" s="81">
        <v>23.36</v>
      </c>
      <c r="J5" s="81">
        <v>23.36</v>
      </c>
      <c r="K5" s="81">
        <v>24.53</v>
      </c>
      <c r="L5" s="37">
        <f>J5/H5*100</f>
        <v>104.05345211581292</v>
      </c>
      <c r="M5" s="37">
        <f>K5/I5*100</f>
        <v>105.00856164383563</v>
      </c>
      <c r="N5" s="37">
        <f>J5-H5</f>
        <v>0.9100000000000001</v>
      </c>
      <c r="O5" s="37">
        <f>K5-I5</f>
        <v>1.1700000000000017</v>
      </c>
      <c r="P5" s="81">
        <f>F5*1.18</f>
        <v>23.186999999999998</v>
      </c>
      <c r="Q5" s="81">
        <f>G5*1.18</f>
        <v>26.490999999999996</v>
      </c>
      <c r="R5" s="81">
        <f>H5*1.18</f>
        <v>26.490999999999996</v>
      </c>
      <c r="S5" s="81">
        <f>I5*1.18</f>
        <v>27.564799999999998</v>
      </c>
      <c r="T5" s="81">
        <v>27.56</v>
      </c>
      <c r="U5" s="81">
        <v>28.95</v>
      </c>
      <c r="V5" s="37">
        <f>T5/R5*100</f>
        <v>104.03533275452041</v>
      </c>
      <c r="W5" s="37">
        <f>U5/S5*100</f>
        <v>105.0252495936847</v>
      </c>
      <c r="X5" s="37">
        <f>T5-R5</f>
        <v>1.0690000000000026</v>
      </c>
      <c r="Y5" s="82">
        <f>U5-S5</f>
        <v>1.385200000000001</v>
      </c>
      <c r="Z5" s="67" t="s">
        <v>88</v>
      </c>
      <c r="AA5" s="64" t="s">
        <v>5</v>
      </c>
      <c r="AB5" s="68">
        <v>23.36</v>
      </c>
      <c r="AC5" s="68">
        <v>24.58</v>
      </c>
      <c r="AD5" s="68">
        <v>24.58</v>
      </c>
      <c r="AE5" s="68">
        <v>25.69</v>
      </c>
      <c r="AF5" s="68">
        <v>27.56</v>
      </c>
      <c r="AG5" s="68">
        <v>29</v>
      </c>
      <c r="AH5" s="68">
        <v>29</v>
      </c>
      <c r="AI5" s="68">
        <v>30.31</v>
      </c>
    </row>
    <row r="6" spans="1:35" ht="66" customHeight="1">
      <c r="A6" s="139" t="s">
        <v>155</v>
      </c>
      <c r="B6" s="104"/>
      <c r="C6" s="56" t="s">
        <v>120</v>
      </c>
      <c r="D6" s="116" t="s">
        <v>156</v>
      </c>
      <c r="E6" s="1" t="s">
        <v>5</v>
      </c>
      <c r="F6" s="2"/>
      <c r="G6" s="2"/>
      <c r="H6" s="2"/>
      <c r="I6" s="2">
        <v>20.37</v>
      </c>
      <c r="J6" s="2">
        <v>20.37</v>
      </c>
      <c r="K6" s="2">
        <v>21.6</v>
      </c>
      <c r="L6" s="37"/>
      <c r="M6" s="37">
        <f>K6/I6*100</f>
        <v>106.03829160530192</v>
      </c>
      <c r="N6" s="37"/>
      <c r="O6" s="37">
        <f>K6-I6</f>
        <v>1.2300000000000004</v>
      </c>
      <c r="P6" s="2"/>
      <c r="Q6" s="2"/>
      <c r="R6" s="2"/>
      <c r="S6" s="2">
        <v>24.04</v>
      </c>
      <c r="T6" s="2">
        <v>24.04</v>
      </c>
      <c r="U6" s="2">
        <v>25.49</v>
      </c>
      <c r="V6" s="37"/>
      <c r="W6" s="37">
        <f>U6/S6*100</f>
        <v>106.03161397670549</v>
      </c>
      <c r="X6" s="37"/>
      <c r="Y6" s="82">
        <f>U6-S6</f>
        <v>1.4499999999999993</v>
      </c>
      <c r="Z6" s="67"/>
      <c r="AA6" s="64"/>
      <c r="AB6" s="65"/>
      <c r="AC6" s="65"/>
      <c r="AD6" s="65"/>
      <c r="AE6" s="65"/>
      <c r="AF6" s="65"/>
      <c r="AG6" s="65"/>
      <c r="AH6" s="65"/>
      <c r="AI6" s="65"/>
    </row>
    <row r="7" spans="1:35" ht="75.75" customHeight="1">
      <c r="A7" s="139" t="s">
        <v>190</v>
      </c>
      <c r="B7" s="104"/>
      <c r="C7" s="55" t="s">
        <v>120</v>
      </c>
      <c r="D7" s="116" t="s">
        <v>156</v>
      </c>
      <c r="E7" s="1" t="s">
        <v>5</v>
      </c>
      <c r="F7" s="2"/>
      <c r="G7" s="2"/>
      <c r="H7" s="2"/>
      <c r="I7" s="2">
        <v>22.86</v>
      </c>
      <c r="J7" s="2">
        <v>22.86</v>
      </c>
      <c r="K7" s="2">
        <v>24.38</v>
      </c>
      <c r="L7" s="38"/>
      <c r="M7" s="37">
        <f>K7/I7*100</f>
        <v>106.64916885389326</v>
      </c>
      <c r="N7" s="37"/>
      <c r="O7" s="37">
        <f>K7-I7</f>
        <v>1.5199999999999996</v>
      </c>
      <c r="P7" s="2"/>
      <c r="Q7" s="2"/>
      <c r="R7" s="2"/>
      <c r="S7" s="2">
        <v>26.98</v>
      </c>
      <c r="T7" s="2">
        <v>26.98</v>
      </c>
      <c r="U7" s="2">
        <v>28.77</v>
      </c>
      <c r="V7" s="37"/>
      <c r="W7" s="37">
        <f>U7/S7*100</f>
        <v>106.63454410674574</v>
      </c>
      <c r="X7" s="37"/>
      <c r="Y7" s="82">
        <f>U7-S7</f>
        <v>1.7899999999999991</v>
      </c>
      <c r="Z7" s="67"/>
      <c r="AA7" s="64"/>
      <c r="AB7" s="65"/>
      <c r="AC7" s="65"/>
      <c r="AD7" s="65"/>
      <c r="AE7" s="65"/>
      <c r="AF7" s="65"/>
      <c r="AG7" s="65"/>
      <c r="AH7" s="65"/>
      <c r="AI7" s="65"/>
    </row>
    <row r="8" spans="1:35" ht="38.25" customHeight="1">
      <c r="A8" s="57" t="s">
        <v>118</v>
      </c>
      <c r="B8" s="23" t="s">
        <v>65</v>
      </c>
      <c r="C8" s="23" t="s">
        <v>95</v>
      </c>
      <c r="D8" s="23"/>
      <c r="E8" s="1" t="s">
        <v>5</v>
      </c>
      <c r="F8" s="2">
        <v>21.82</v>
      </c>
      <c r="G8" s="2">
        <v>23.19</v>
      </c>
      <c r="H8" s="2">
        <v>23.19</v>
      </c>
      <c r="I8" s="2">
        <v>24.04</v>
      </c>
      <c r="J8" s="2"/>
      <c r="K8" s="2"/>
      <c r="L8" s="38"/>
      <c r="M8" s="38"/>
      <c r="N8" s="38"/>
      <c r="O8" s="38"/>
      <c r="P8" s="2">
        <v>21.82</v>
      </c>
      <c r="Q8" s="2">
        <v>23.19</v>
      </c>
      <c r="R8" s="2">
        <v>23.19</v>
      </c>
      <c r="S8" s="2">
        <v>24.04</v>
      </c>
      <c r="T8" s="2"/>
      <c r="U8" s="2"/>
      <c r="V8" s="38"/>
      <c r="W8" s="38"/>
      <c r="X8" s="38"/>
      <c r="Y8" s="39"/>
      <c r="Z8" s="67" t="s">
        <v>95</v>
      </c>
      <c r="AA8" s="64" t="s">
        <v>5</v>
      </c>
      <c r="AB8" s="65">
        <v>24.21</v>
      </c>
      <c r="AC8" s="65">
        <v>25.16</v>
      </c>
      <c r="AD8" s="65"/>
      <c r="AE8" s="65"/>
      <c r="AF8" s="65">
        <v>24.21</v>
      </c>
      <c r="AG8" s="65">
        <v>25.16</v>
      </c>
      <c r="AH8" s="65"/>
      <c r="AI8" s="65"/>
    </row>
    <row r="9" spans="1:35" ht="36" customHeight="1">
      <c r="A9" s="57" t="s">
        <v>119</v>
      </c>
      <c r="B9" s="23" t="s">
        <v>66</v>
      </c>
      <c r="C9" s="23" t="s">
        <v>95</v>
      </c>
      <c r="D9" s="23"/>
      <c r="E9" s="1" t="s">
        <v>5</v>
      </c>
      <c r="F9" s="2">
        <v>23.96</v>
      </c>
      <c r="G9" s="2">
        <v>26.02</v>
      </c>
      <c r="H9" s="2">
        <v>26.02</v>
      </c>
      <c r="I9" s="2">
        <v>26.98</v>
      </c>
      <c r="J9" s="2"/>
      <c r="K9" s="2"/>
      <c r="L9" s="38"/>
      <c r="M9" s="38"/>
      <c r="N9" s="38"/>
      <c r="O9" s="38"/>
      <c r="P9" s="2">
        <v>23.96</v>
      </c>
      <c r="Q9" s="2">
        <v>26.02</v>
      </c>
      <c r="R9" s="2">
        <v>26.02</v>
      </c>
      <c r="S9" s="2">
        <v>26.98</v>
      </c>
      <c r="T9" s="2"/>
      <c r="U9" s="2"/>
      <c r="V9" s="38"/>
      <c r="W9" s="38"/>
      <c r="X9" s="38"/>
      <c r="Y9" s="39"/>
      <c r="Z9" s="67" t="s">
        <v>95</v>
      </c>
      <c r="AA9" s="64" t="s">
        <v>5</v>
      </c>
      <c r="AB9" s="65">
        <v>27.16</v>
      </c>
      <c r="AC9" s="65">
        <v>28.22</v>
      </c>
      <c r="AD9" s="65"/>
      <c r="AE9" s="65"/>
      <c r="AF9" s="65">
        <v>27.16</v>
      </c>
      <c r="AG9" s="65">
        <v>28.22</v>
      </c>
      <c r="AH9" s="65"/>
      <c r="AI9" s="65"/>
    </row>
    <row r="10" spans="1:35" ht="28.5" customHeight="1">
      <c r="A10" s="57" t="s">
        <v>48</v>
      </c>
      <c r="B10" s="23" t="s">
        <v>63</v>
      </c>
      <c r="C10" s="23" t="s">
        <v>88</v>
      </c>
      <c r="D10" s="70" t="s">
        <v>156</v>
      </c>
      <c r="E10" s="1" t="s">
        <v>5</v>
      </c>
      <c r="F10" s="2">
        <v>21.98</v>
      </c>
      <c r="G10" s="2">
        <v>24.2</v>
      </c>
      <c r="H10" s="2">
        <v>24.2</v>
      </c>
      <c r="I10" s="2">
        <v>25.09</v>
      </c>
      <c r="J10" s="2">
        <v>25.09</v>
      </c>
      <c r="K10" s="2">
        <v>26.02</v>
      </c>
      <c r="L10" s="37">
        <f>J10/H10*100</f>
        <v>103.67768595041322</v>
      </c>
      <c r="M10" s="37">
        <f>K10/I10*100</f>
        <v>103.70665603826225</v>
      </c>
      <c r="N10" s="37">
        <f>J10-H10</f>
        <v>0.8900000000000006</v>
      </c>
      <c r="O10" s="37">
        <f>K10-I10</f>
        <v>0.9299999999999997</v>
      </c>
      <c r="P10" s="2">
        <v>21.98</v>
      </c>
      <c r="Q10" s="2">
        <v>24.2</v>
      </c>
      <c r="R10" s="2">
        <v>24.2</v>
      </c>
      <c r="S10" s="2">
        <v>25.09</v>
      </c>
      <c r="T10" s="2">
        <v>25.09</v>
      </c>
      <c r="U10" s="2">
        <v>26.02</v>
      </c>
      <c r="V10" s="37">
        <f>T10/R10*100</f>
        <v>103.67768595041322</v>
      </c>
      <c r="W10" s="37">
        <f>U10/S10*100</f>
        <v>103.70665603826225</v>
      </c>
      <c r="X10" s="37">
        <f>T10-R10</f>
        <v>0.8900000000000006</v>
      </c>
      <c r="Y10" s="82">
        <f>U10-S10</f>
        <v>0.9299999999999997</v>
      </c>
      <c r="Z10" s="67" t="s">
        <v>88</v>
      </c>
      <c r="AA10" s="64" t="s">
        <v>5</v>
      </c>
      <c r="AB10" s="65">
        <v>25.09</v>
      </c>
      <c r="AC10" s="65">
        <v>26.44</v>
      </c>
      <c r="AD10" s="65">
        <v>26.44</v>
      </c>
      <c r="AE10" s="65">
        <v>27.68</v>
      </c>
      <c r="AF10" s="65">
        <v>25.09</v>
      </c>
      <c r="AG10" s="65">
        <v>26.44</v>
      </c>
      <c r="AH10" s="65">
        <v>26.44</v>
      </c>
      <c r="AI10" s="65">
        <v>27.68</v>
      </c>
    </row>
    <row r="11" spans="1:35" ht="39.75" customHeight="1">
      <c r="A11" s="57" t="s">
        <v>99</v>
      </c>
      <c r="B11" s="23" t="s">
        <v>65</v>
      </c>
      <c r="C11" s="23" t="s">
        <v>95</v>
      </c>
      <c r="D11" s="116" t="s">
        <v>156</v>
      </c>
      <c r="E11" s="1" t="s">
        <v>5</v>
      </c>
      <c r="F11" s="2">
        <v>3.49</v>
      </c>
      <c r="G11" s="2">
        <v>4.41</v>
      </c>
      <c r="H11" s="2">
        <v>4.41</v>
      </c>
      <c r="I11" s="2">
        <v>4.63</v>
      </c>
      <c r="J11" s="2">
        <v>4.63</v>
      </c>
      <c r="K11" s="2">
        <v>4.81</v>
      </c>
      <c r="L11" s="37">
        <f>J11/H11*100</f>
        <v>104.98866213151928</v>
      </c>
      <c r="M11" s="37">
        <f>K11/I11*100</f>
        <v>103.88768898488121</v>
      </c>
      <c r="N11" s="37">
        <f>J11-H11</f>
        <v>0.21999999999999975</v>
      </c>
      <c r="O11" s="37">
        <f>K11-I11</f>
        <v>0.17999999999999972</v>
      </c>
      <c r="P11" s="2">
        <f aca="true" t="shared" si="0" ref="P11:Q14">F11*1.18</f>
        <v>4.1182</v>
      </c>
      <c r="Q11" s="2">
        <f t="shared" si="0"/>
        <v>5.2038</v>
      </c>
      <c r="R11" s="2">
        <f>H11*1.18</f>
        <v>5.2038</v>
      </c>
      <c r="S11" s="2">
        <f>I11*1.18</f>
        <v>5.463399999999999</v>
      </c>
      <c r="T11" s="2">
        <v>5.46</v>
      </c>
      <c r="U11" s="2">
        <v>5.68</v>
      </c>
      <c r="V11" s="37">
        <f>T11/R11*100</f>
        <v>104.9233252623083</v>
      </c>
      <c r="W11" s="37">
        <f>U11/S11*100</f>
        <v>103.96456419079696</v>
      </c>
      <c r="X11" s="37">
        <f>T11-R11</f>
        <v>0.25619999999999976</v>
      </c>
      <c r="Y11" s="82">
        <f>U11-S11</f>
        <v>0.21660000000000057</v>
      </c>
      <c r="Z11" s="67" t="s">
        <v>95</v>
      </c>
      <c r="AA11" s="64" t="s">
        <v>5</v>
      </c>
      <c r="AB11" s="65">
        <v>4.65</v>
      </c>
      <c r="AC11" s="65">
        <v>4.89</v>
      </c>
      <c r="AD11" s="65"/>
      <c r="AE11" s="65"/>
      <c r="AF11" s="65">
        <f>AB11*1.18</f>
        <v>5.487</v>
      </c>
      <c r="AG11" s="65">
        <f>AC11*1.18</f>
        <v>5.770199999999999</v>
      </c>
      <c r="AH11" s="65"/>
      <c r="AI11" s="65"/>
    </row>
    <row r="12" spans="1:35" ht="42" customHeight="1">
      <c r="A12" s="57" t="s">
        <v>193</v>
      </c>
      <c r="B12" s="23" t="s">
        <v>64</v>
      </c>
      <c r="C12" s="23" t="s">
        <v>88</v>
      </c>
      <c r="D12" s="116" t="s">
        <v>156</v>
      </c>
      <c r="E12" s="1" t="s">
        <v>5</v>
      </c>
      <c r="F12" s="2">
        <v>16.5</v>
      </c>
      <c r="G12" s="2">
        <v>18.16</v>
      </c>
      <c r="H12" s="2">
        <v>18.16</v>
      </c>
      <c r="I12" s="2">
        <v>18.83</v>
      </c>
      <c r="J12" s="2">
        <v>18.83</v>
      </c>
      <c r="K12" s="2">
        <v>19.52</v>
      </c>
      <c r="L12" s="37">
        <f>J12/H12*100</f>
        <v>103.68942731277532</v>
      </c>
      <c r="M12" s="37">
        <f>K12/I12*100</f>
        <v>103.66436537440255</v>
      </c>
      <c r="N12" s="37">
        <f>J12-H12</f>
        <v>0.6699999999999982</v>
      </c>
      <c r="O12" s="37">
        <f>K12-I12</f>
        <v>0.6900000000000013</v>
      </c>
      <c r="P12" s="2">
        <f t="shared" si="0"/>
        <v>19.47</v>
      </c>
      <c r="Q12" s="2">
        <f t="shared" si="0"/>
        <v>21.4288</v>
      </c>
      <c r="R12" s="2">
        <f aca="true" t="shared" si="1" ref="R12:S14">H12*1.18</f>
        <v>21.4288</v>
      </c>
      <c r="S12" s="2">
        <f t="shared" si="1"/>
        <v>22.219399999999997</v>
      </c>
      <c r="T12" s="2">
        <v>22.22</v>
      </c>
      <c r="U12" s="2">
        <v>23.03</v>
      </c>
      <c r="V12" s="37">
        <f>T12/R12*100</f>
        <v>103.69222728290899</v>
      </c>
      <c r="W12" s="37">
        <f>U12/S12*100</f>
        <v>103.64816331674125</v>
      </c>
      <c r="X12" s="37">
        <f>T12-R12</f>
        <v>0.7911999999999999</v>
      </c>
      <c r="Y12" s="82">
        <f>U12-S12</f>
        <v>0.8106000000000044</v>
      </c>
      <c r="Z12" s="67" t="s">
        <v>88</v>
      </c>
      <c r="AA12" s="64" t="s">
        <v>5</v>
      </c>
      <c r="AB12" s="65">
        <v>18.83</v>
      </c>
      <c r="AC12" s="65">
        <v>19.85</v>
      </c>
      <c r="AD12" s="65">
        <v>19.85</v>
      </c>
      <c r="AE12" s="65">
        <v>20.82</v>
      </c>
      <c r="AF12" s="65">
        <v>22.22</v>
      </c>
      <c r="AG12" s="65">
        <v>23.42</v>
      </c>
      <c r="AH12" s="65">
        <v>23.42</v>
      </c>
      <c r="AI12" s="65">
        <v>24.57</v>
      </c>
    </row>
    <row r="13" spans="1:35" ht="42.75" customHeight="1">
      <c r="A13" s="57" t="s">
        <v>3</v>
      </c>
      <c r="B13" s="23" t="s">
        <v>65</v>
      </c>
      <c r="C13" s="23" t="s">
        <v>95</v>
      </c>
      <c r="D13" s="116" t="s">
        <v>156</v>
      </c>
      <c r="E13" s="1" t="s">
        <v>5</v>
      </c>
      <c r="F13" s="2">
        <v>12.55</v>
      </c>
      <c r="G13" s="2">
        <v>13.52</v>
      </c>
      <c r="H13" s="2">
        <v>13.52</v>
      </c>
      <c r="I13" s="2">
        <v>14.01</v>
      </c>
      <c r="J13" s="2">
        <v>14.01</v>
      </c>
      <c r="K13" s="2">
        <v>14.5</v>
      </c>
      <c r="L13" s="37">
        <f>J13/H13*100</f>
        <v>103.62426035502959</v>
      </c>
      <c r="M13" s="37">
        <f>K13/I13*100</f>
        <v>103.49750178443968</v>
      </c>
      <c r="N13" s="37">
        <f>J13-H13</f>
        <v>0.4900000000000002</v>
      </c>
      <c r="O13" s="37">
        <f>K13-I13</f>
        <v>0.4900000000000002</v>
      </c>
      <c r="P13" s="2">
        <f t="shared" si="0"/>
        <v>14.809</v>
      </c>
      <c r="Q13" s="2">
        <f t="shared" si="0"/>
        <v>15.953599999999998</v>
      </c>
      <c r="R13" s="2">
        <f t="shared" si="1"/>
        <v>15.953599999999998</v>
      </c>
      <c r="S13" s="2">
        <f t="shared" si="1"/>
        <v>16.5318</v>
      </c>
      <c r="T13" s="2">
        <v>16.53</v>
      </c>
      <c r="U13" s="2">
        <v>17.11</v>
      </c>
      <c r="V13" s="37">
        <f>T13/R13*100</f>
        <v>103.61297763514192</v>
      </c>
      <c r="W13" s="37">
        <f>U13/S13*100</f>
        <v>103.49750178443968</v>
      </c>
      <c r="X13" s="37">
        <f>T13-R13</f>
        <v>0.5764000000000031</v>
      </c>
      <c r="Y13" s="82">
        <f>U13-S13</f>
        <v>0.5781999999999989</v>
      </c>
      <c r="Z13" s="67" t="s">
        <v>95</v>
      </c>
      <c r="AA13" s="64" t="s">
        <v>5</v>
      </c>
      <c r="AB13" s="65">
        <v>14.3</v>
      </c>
      <c r="AC13" s="65">
        <v>15.06</v>
      </c>
      <c r="AD13" s="65"/>
      <c r="AE13" s="65"/>
      <c r="AF13" s="65">
        <f>AB13*1.18</f>
        <v>16.874</v>
      </c>
      <c r="AG13" s="65">
        <f>AC13*1.18</f>
        <v>17.7708</v>
      </c>
      <c r="AH13" s="65"/>
      <c r="AI13" s="65"/>
    </row>
    <row r="14" spans="1:35" ht="27" customHeight="1">
      <c r="A14" s="57" t="s">
        <v>4</v>
      </c>
      <c r="B14" s="23" t="s">
        <v>65</v>
      </c>
      <c r="C14" s="23" t="s">
        <v>95</v>
      </c>
      <c r="D14" s="116" t="s">
        <v>156</v>
      </c>
      <c r="E14" s="1" t="s">
        <v>5</v>
      </c>
      <c r="F14" s="2">
        <v>12.11</v>
      </c>
      <c r="G14" s="2">
        <v>13.37</v>
      </c>
      <c r="H14" s="2">
        <v>13.37</v>
      </c>
      <c r="I14" s="2">
        <v>13.86</v>
      </c>
      <c r="J14" s="2">
        <v>13.86</v>
      </c>
      <c r="K14" s="2">
        <v>14.39</v>
      </c>
      <c r="L14" s="37">
        <f>J14/H14*100</f>
        <v>103.66492146596859</v>
      </c>
      <c r="M14" s="37">
        <f>K14/I14*100</f>
        <v>103.82395382395384</v>
      </c>
      <c r="N14" s="37">
        <f>J14-H14</f>
        <v>0.4900000000000002</v>
      </c>
      <c r="O14" s="37">
        <f>K14-I14</f>
        <v>0.5300000000000011</v>
      </c>
      <c r="P14" s="2">
        <f t="shared" si="0"/>
        <v>14.289799999999998</v>
      </c>
      <c r="Q14" s="2">
        <f t="shared" si="0"/>
        <v>15.776599999999998</v>
      </c>
      <c r="R14" s="2">
        <f t="shared" si="1"/>
        <v>15.776599999999998</v>
      </c>
      <c r="S14" s="2">
        <f t="shared" si="1"/>
        <v>16.354799999999997</v>
      </c>
      <c r="T14" s="2">
        <v>16.35</v>
      </c>
      <c r="U14" s="2">
        <v>16.98</v>
      </c>
      <c r="V14" s="37">
        <f>T14/R14*100</f>
        <v>103.63449665960982</v>
      </c>
      <c r="W14" s="37">
        <f>U14/S14*100</f>
        <v>103.82273094137501</v>
      </c>
      <c r="X14" s="37">
        <f>T14-R14</f>
        <v>0.573400000000003</v>
      </c>
      <c r="Y14" s="82">
        <f>U14-S14</f>
        <v>0.6252000000000031</v>
      </c>
      <c r="Z14" s="67" t="s">
        <v>95</v>
      </c>
      <c r="AA14" s="64" t="s">
        <v>5</v>
      </c>
      <c r="AB14" s="65">
        <v>14.15</v>
      </c>
      <c r="AC14" s="65">
        <v>14.92</v>
      </c>
      <c r="AD14" s="65"/>
      <c r="AE14" s="65"/>
      <c r="AF14" s="65">
        <f>AB14*1.18</f>
        <v>16.697</v>
      </c>
      <c r="AG14" s="65">
        <f>AC14*1.18</f>
        <v>17.6056</v>
      </c>
      <c r="AH14" s="65"/>
      <c r="AI14" s="65"/>
    </row>
    <row r="15" spans="1:35" ht="55.5" customHeight="1">
      <c r="A15" s="57" t="s">
        <v>142</v>
      </c>
      <c r="B15" s="23"/>
      <c r="C15" s="56" t="s">
        <v>134</v>
      </c>
      <c r="D15" s="116" t="s">
        <v>157</v>
      </c>
      <c r="E15" s="1" t="s">
        <v>5</v>
      </c>
      <c r="F15" s="2"/>
      <c r="G15" s="2"/>
      <c r="H15" s="98" t="s">
        <v>135</v>
      </c>
      <c r="I15" s="2">
        <v>18.06</v>
      </c>
      <c r="J15" s="2">
        <v>18.06</v>
      </c>
      <c r="K15" s="2">
        <v>18.92</v>
      </c>
      <c r="L15" s="37">
        <v>105.99</v>
      </c>
      <c r="M15" s="37">
        <f>K15/I15*100</f>
        <v>104.76190476190479</v>
      </c>
      <c r="N15" s="37">
        <v>1.02</v>
      </c>
      <c r="O15" s="37">
        <f>K15-I15</f>
        <v>0.860000000000003</v>
      </c>
      <c r="P15" s="2"/>
      <c r="Q15" s="2"/>
      <c r="R15" s="98" t="s">
        <v>136</v>
      </c>
      <c r="S15" s="2">
        <v>21.31</v>
      </c>
      <c r="T15" s="2">
        <v>21.31</v>
      </c>
      <c r="U15" s="2">
        <v>22.33</v>
      </c>
      <c r="V15" s="37">
        <v>105.97</v>
      </c>
      <c r="W15" s="37">
        <f>U15/S15*100</f>
        <v>104.78648521820742</v>
      </c>
      <c r="X15" s="37">
        <v>1.2</v>
      </c>
      <c r="Y15" s="82">
        <f>U15-S15</f>
        <v>1.0199999999999996</v>
      </c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</row>
    <row r="16" spans="1:35" ht="1.5" customHeight="1" thickBot="1">
      <c r="A16" s="117"/>
      <c r="B16" s="87"/>
      <c r="C16" s="70"/>
      <c r="D16" s="116"/>
      <c r="E16" s="10"/>
      <c r="F16" s="118"/>
      <c r="G16" s="118"/>
      <c r="H16" s="119"/>
      <c r="I16" s="118"/>
      <c r="J16" s="118"/>
      <c r="K16" s="118"/>
      <c r="L16" s="120"/>
      <c r="M16" s="120"/>
      <c r="N16" s="120"/>
      <c r="O16" s="120"/>
      <c r="P16" s="118"/>
      <c r="Q16" s="118"/>
      <c r="R16" s="119"/>
      <c r="S16" s="118"/>
      <c r="T16" s="118"/>
      <c r="U16" s="118"/>
      <c r="V16" s="120"/>
      <c r="W16" s="120"/>
      <c r="X16" s="120"/>
      <c r="Y16" s="121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</row>
    <row r="17" spans="1:35" ht="17.25" customHeight="1" thickBot="1">
      <c r="A17" s="190" t="s">
        <v>17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52" t="s">
        <v>17</v>
      </c>
      <c r="AA17" s="153"/>
      <c r="AB17" s="153"/>
      <c r="AC17" s="153"/>
      <c r="AD17" s="153"/>
      <c r="AE17" s="153"/>
      <c r="AF17" s="153"/>
      <c r="AG17" s="153"/>
      <c r="AH17" s="153"/>
      <c r="AI17" s="154"/>
    </row>
    <row r="18" spans="1:35" ht="44.25" customHeight="1">
      <c r="A18" s="79" t="s">
        <v>148</v>
      </c>
      <c r="B18" s="70" t="s">
        <v>57</v>
      </c>
      <c r="C18" s="116" t="s">
        <v>88</v>
      </c>
      <c r="D18" s="116" t="s">
        <v>156</v>
      </c>
      <c r="E18" s="80" t="s">
        <v>5</v>
      </c>
      <c r="F18" s="81">
        <v>20.95</v>
      </c>
      <c r="G18" s="81">
        <v>23.98</v>
      </c>
      <c r="H18" s="81">
        <v>23.98</v>
      </c>
      <c r="I18" s="81">
        <v>25.11</v>
      </c>
      <c r="J18" s="81">
        <v>25.11</v>
      </c>
      <c r="K18" s="81">
        <v>26.37</v>
      </c>
      <c r="L18" s="37">
        <f>J18/H18*100</f>
        <v>104.71226021684737</v>
      </c>
      <c r="M18" s="37">
        <f>K18/I18*100</f>
        <v>105.01792114695341</v>
      </c>
      <c r="N18" s="37">
        <f>J18-H18</f>
        <v>1.129999999999999</v>
      </c>
      <c r="O18" s="37">
        <f>K18-I18</f>
        <v>1.2600000000000016</v>
      </c>
      <c r="P18" s="81">
        <f>F18*1.18</f>
        <v>24.720999999999997</v>
      </c>
      <c r="Q18" s="81">
        <f>G18*1.18</f>
        <v>28.2964</v>
      </c>
      <c r="R18" s="81">
        <v>28.3</v>
      </c>
      <c r="S18" s="81">
        <v>29.63</v>
      </c>
      <c r="T18" s="81">
        <v>29.63</v>
      </c>
      <c r="U18" s="81">
        <v>31.12</v>
      </c>
      <c r="V18" s="37">
        <f>T18/R18*100</f>
        <v>104.69964664310953</v>
      </c>
      <c r="W18" s="37">
        <f>U18/S18*100</f>
        <v>105.02868714141074</v>
      </c>
      <c r="X18" s="37">
        <f>T18-R18</f>
        <v>1.3299999999999983</v>
      </c>
      <c r="Y18" s="82">
        <f>U18-S18</f>
        <v>1.490000000000002</v>
      </c>
      <c r="Z18" s="67" t="s">
        <v>88</v>
      </c>
      <c r="AA18" s="64" t="s">
        <v>5</v>
      </c>
      <c r="AB18" s="68">
        <v>25.11</v>
      </c>
      <c r="AC18" s="68">
        <v>25.8</v>
      </c>
      <c r="AD18" s="68">
        <v>25.8</v>
      </c>
      <c r="AE18" s="68">
        <v>26.76</v>
      </c>
      <c r="AF18" s="68">
        <v>29.63</v>
      </c>
      <c r="AG18" s="68">
        <v>30.44</v>
      </c>
      <c r="AH18" s="68">
        <v>30.44</v>
      </c>
      <c r="AI18" s="68">
        <v>31.58</v>
      </c>
    </row>
    <row r="19" spans="1:35" ht="70.5" customHeight="1">
      <c r="A19" s="96" t="s">
        <v>160</v>
      </c>
      <c r="B19" s="104"/>
      <c r="C19" s="122" t="s">
        <v>120</v>
      </c>
      <c r="D19" s="116" t="s">
        <v>156</v>
      </c>
      <c r="E19" s="1" t="s">
        <v>5</v>
      </c>
      <c r="F19" s="2"/>
      <c r="G19" s="2"/>
      <c r="H19" s="2"/>
      <c r="I19" s="2">
        <v>23.55</v>
      </c>
      <c r="J19" s="2">
        <v>23.55</v>
      </c>
      <c r="K19" s="2">
        <v>25.21</v>
      </c>
      <c r="L19" s="37"/>
      <c r="M19" s="37">
        <f>K19/I19*100</f>
        <v>107.04883227176221</v>
      </c>
      <c r="N19" s="37"/>
      <c r="O19" s="37">
        <f>K19-I19</f>
        <v>1.6600000000000001</v>
      </c>
      <c r="P19" s="2"/>
      <c r="Q19" s="2"/>
      <c r="R19" s="2"/>
      <c r="S19" s="2">
        <v>27.79</v>
      </c>
      <c r="T19" s="2">
        <v>27.79</v>
      </c>
      <c r="U19" s="2">
        <v>29.75</v>
      </c>
      <c r="V19" s="37"/>
      <c r="W19" s="37">
        <f>U19/S19*100</f>
        <v>107.0528967254408</v>
      </c>
      <c r="X19" s="37"/>
      <c r="Y19" s="82">
        <f>U19-S19</f>
        <v>1.9600000000000009</v>
      </c>
      <c r="Z19" s="67"/>
      <c r="AA19" s="64"/>
      <c r="AB19" s="65"/>
      <c r="AC19" s="65"/>
      <c r="AD19" s="65"/>
      <c r="AE19" s="65"/>
      <c r="AF19" s="65"/>
      <c r="AG19" s="65"/>
      <c r="AH19" s="65"/>
      <c r="AI19" s="65"/>
    </row>
    <row r="20" spans="1:35" ht="64.5" customHeight="1">
      <c r="A20" s="96" t="s">
        <v>161</v>
      </c>
      <c r="B20" s="104"/>
      <c r="C20" s="23" t="s">
        <v>120</v>
      </c>
      <c r="D20" s="116" t="s">
        <v>156</v>
      </c>
      <c r="E20" s="1" t="s">
        <v>5</v>
      </c>
      <c r="F20" s="2"/>
      <c r="G20" s="2"/>
      <c r="H20" s="2"/>
      <c r="I20" s="2">
        <v>37.14</v>
      </c>
      <c r="J20" s="2">
        <v>37.14</v>
      </c>
      <c r="K20" s="2">
        <v>37.14</v>
      </c>
      <c r="L20" s="37"/>
      <c r="M20" s="37">
        <f>K20/I20*100</f>
        <v>100</v>
      </c>
      <c r="N20" s="37"/>
      <c r="O20" s="37">
        <f>K20-I20</f>
        <v>0</v>
      </c>
      <c r="P20" s="2"/>
      <c r="Q20" s="2"/>
      <c r="R20" s="2"/>
      <c r="S20" s="2">
        <v>43.82</v>
      </c>
      <c r="T20" s="2">
        <v>43.82</v>
      </c>
      <c r="U20" s="2">
        <v>43.82</v>
      </c>
      <c r="V20" s="37"/>
      <c r="W20" s="37">
        <f>U20/S20*100</f>
        <v>100</v>
      </c>
      <c r="X20" s="37"/>
      <c r="Y20" s="82">
        <f>U20-S20</f>
        <v>0</v>
      </c>
      <c r="Z20" s="67"/>
      <c r="AA20" s="64"/>
      <c r="AB20" s="65"/>
      <c r="AC20" s="65"/>
      <c r="AD20" s="65"/>
      <c r="AE20" s="65"/>
      <c r="AF20" s="65"/>
      <c r="AG20" s="65"/>
      <c r="AH20" s="65"/>
      <c r="AI20" s="65"/>
    </row>
    <row r="21" spans="1:35" ht="40.5" customHeight="1">
      <c r="A21" s="57" t="s">
        <v>159</v>
      </c>
      <c r="B21" s="23" t="s">
        <v>65</v>
      </c>
      <c r="C21" s="23" t="s">
        <v>95</v>
      </c>
      <c r="D21" s="23"/>
      <c r="E21" s="1" t="s">
        <v>5</v>
      </c>
      <c r="F21" s="2">
        <v>24.99</v>
      </c>
      <c r="G21" s="2">
        <v>26.79</v>
      </c>
      <c r="H21" s="2">
        <v>26.79</v>
      </c>
      <c r="I21" s="2">
        <v>27.79</v>
      </c>
      <c r="J21" s="2"/>
      <c r="K21" s="2"/>
      <c r="L21" s="38"/>
      <c r="M21" s="38"/>
      <c r="N21" s="38"/>
      <c r="O21" s="38"/>
      <c r="P21" s="2">
        <v>24.99</v>
      </c>
      <c r="Q21" s="2">
        <v>26.79</v>
      </c>
      <c r="R21" s="2">
        <v>26.79</v>
      </c>
      <c r="S21" s="2">
        <v>27.79</v>
      </c>
      <c r="T21" s="2"/>
      <c r="U21" s="2"/>
      <c r="V21" s="38"/>
      <c r="W21" s="38"/>
      <c r="X21" s="38"/>
      <c r="Y21" s="39"/>
      <c r="Z21" s="67" t="s">
        <v>95</v>
      </c>
      <c r="AA21" s="64" t="s">
        <v>5</v>
      </c>
      <c r="AB21" s="65">
        <v>28.03</v>
      </c>
      <c r="AC21" s="65">
        <v>29.1</v>
      </c>
      <c r="AD21" s="65"/>
      <c r="AE21" s="65"/>
      <c r="AF21" s="65">
        <v>28.03</v>
      </c>
      <c r="AG21" s="65">
        <v>29.1</v>
      </c>
      <c r="AH21" s="65"/>
      <c r="AI21" s="65"/>
    </row>
    <row r="22" spans="1:35" ht="30.75" customHeight="1">
      <c r="A22" s="57" t="s">
        <v>121</v>
      </c>
      <c r="B22" s="23" t="s">
        <v>66</v>
      </c>
      <c r="C22" s="23" t="s">
        <v>95</v>
      </c>
      <c r="D22" s="23"/>
      <c r="E22" s="1" t="s">
        <v>5</v>
      </c>
      <c r="F22" s="2">
        <v>40.33</v>
      </c>
      <c r="G22" s="2">
        <v>43.82</v>
      </c>
      <c r="H22" s="2">
        <v>43.82</v>
      </c>
      <c r="I22" s="2">
        <v>43.82</v>
      </c>
      <c r="J22" s="2"/>
      <c r="K22" s="2"/>
      <c r="L22" s="38"/>
      <c r="M22" s="38"/>
      <c r="N22" s="38"/>
      <c r="O22" s="38"/>
      <c r="P22" s="2">
        <v>40.33</v>
      </c>
      <c r="Q22" s="2">
        <v>43.82</v>
      </c>
      <c r="R22" s="2">
        <v>43.82</v>
      </c>
      <c r="S22" s="2">
        <v>43.82</v>
      </c>
      <c r="T22" s="2"/>
      <c r="U22" s="2"/>
      <c r="V22" s="38"/>
      <c r="W22" s="38"/>
      <c r="X22" s="38"/>
      <c r="Y22" s="39"/>
      <c r="Z22" s="67" t="s">
        <v>95</v>
      </c>
      <c r="AA22" s="64" t="s">
        <v>5</v>
      </c>
      <c r="AB22" s="65">
        <v>45.68</v>
      </c>
      <c r="AC22" s="65">
        <v>47.4</v>
      </c>
      <c r="AD22" s="65"/>
      <c r="AE22" s="65"/>
      <c r="AF22" s="65">
        <v>45.68</v>
      </c>
      <c r="AG22" s="65">
        <v>47.4</v>
      </c>
      <c r="AH22" s="65"/>
      <c r="AI22" s="65"/>
    </row>
    <row r="23" spans="1:35" ht="28.5" customHeight="1">
      <c r="A23" s="57" t="s">
        <v>49</v>
      </c>
      <c r="B23" s="23" t="s">
        <v>63</v>
      </c>
      <c r="C23" s="23" t="s">
        <v>88</v>
      </c>
      <c r="D23" s="116" t="s">
        <v>156</v>
      </c>
      <c r="E23" s="1" t="s">
        <v>5</v>
      </c>
      <c r="F23" s="2">
        <v>20.45</v>
      </c>
      <c r="G23" s="2">
        <v>22.52</v>
      </c>
      <c r="H23" s="2">
        <v>22.52</v>
      </c>
      <c r="I23" s="2">
        <v>23.32</v>
      </c>
      <c r="J23" s="2">
        <v>23.32</v>
      </c>
      <c r="K23" s="2">
        <v>24.22</v>
      </c>
      <c r="L23" s="37">
        <f aca="true" t="shared" si="2" ref="L23:M25">J23/H23*100</f>
        <v>103.55239786856127</v>
      </c>
      <c r="M23" s="37">
        <f t="shared" si="2"/>
        <v>103.85934819897082</v>
      </c>
      <c r="N23" s="37">
        <f aca="true" t="shared" si="3" ref="N23:O25">J23-H23</f>
        <v>0.8000000000000007</v>
      </c>
      <c r="O23" s="37">
        <f t="shared" si="3"/>
        <v>0.8999999999999986</v>
      </c>
      <c r="P23" s="2">
        <v>20.45</v>
      </c>
      <c r="Q23" s="2">
        <v>22.52</v>
      </c>
      <c r="R23" s="2">
        <v>22.52</v>
      </c>
      <c r="S23" s="2">
        <v>23.32</v>
      </c>
      <c r="T23" s="2">
        <v>23.32</v>
      </c>
      <c r="U23" s="2">
        <v>24.22</v>
      </c>
      <c r="V23" s="37">
        <f aca="true" t="shared" si="4" ref="V23:W25">T23/R23*100</f>
        <v>103.55239786856127</v>
      </c>
      <c r="W23" s="37">
        <f t="shared" si="4"/>
        <v>103.85934819897082</v>
      </c>
      <c r="X23" s="37">
        <f aca="true" t="shared" si="5" ref="X23:Y25">T23-R23</f>
        <v>0.8000000000000007</v>
      </c>
      <c r="Y23" s="82">
        <f t="shared" si="5"/>
        <v>0.8999999999999986</v>
      </c>
      <c r="Z23" s="67" t="s">
        <v>88</v>
      </c>
      <c r="AA23" s="64" t="s">
        <v>5</v>
      </c>
      <c r="AB23" s="65">
        <v>23.32</v>
      </c>
      <c r="AC23" s="65">
        <v>24.48</v>
      </c>
      <c r="AD23" s="65">
        <v>24.48</v>
      </c>
      <c r="AE23" s="65">
        <v>25.51</v>
      </c>
      <c r="AF23" s="65">
        <v>23.32</v>
      </c>
      <c r="AG23" s="65">
        <v>24.48</v>
      </c>
      <c r="AH23" s="65">
        <v>24.48</v>
      </c>
      <c r="AI23" s="65">
        <v>25.51</v>
      </c>
    </row>
    <row r="24" spans="1:35" ht="33" customHeight="1">
      <c r="A24" s="57" t="s">
        <v>99</v>
      </c>
      <c r="B24" s="23" t="s">
        <v>65</v>
      </c>
      <c r="C24" s="23" t="s">
        <v>95</v>
      </c>
      <c r="D24" s="116" t="s">
        <v>156</v>
      </c>
      <c r="E24" s="1" t="s">
        <v>5</v>
      </c>
      <c r="F24" s="2">
        <v>22.32</v>
      </c>
      <c r="G24" s="2">
        <v>24.6</v>
      </c>
      <c r="H24" s="2">
        <v>24.6</v>
      </c>
      <c r="I24" s="2">
        <v>25.51</v>
      </c>
      <c r="J24" s="2">
        <v>25.51</v>
      </c>
      <c r="K24" s="2">
        <v>26.46</v>
      </c>
      <c r="L24" s="37">
        <f t="shared" si="2"/>
        <v>103.69918699186994</v>
      </c>
      <c r="M24" s="37">
        <f t="shared" si="2"/>
        <v>103.72402979223834</v>
      </c>
      <c r="N24" s="37">
        <f t="shared" si="3"/>
        <v>0.9100000000000001</v>
      </c>
      <c r="O24" s="37">
        <f t="shared" si="3"/>
        <v>0.9499999999999993</v>
      </c>
      <c r="P24" s="2">
        <f>F24*1.18</f>
        <v>26.3376</v>
      </c>
      <c r="Q24" s="2">
        <f>G24*1.18</f>
        <v>29.028</v>
      </c>
      <c r="R24" s="2">
        <v>29.03</v>
      </c>
      <c r="S24" s="2">
        <v>30.1</v>
      </c>
      <c r="T24" s="2">
        <v>30.1</v>
      </c>
      <c r="U24" s="2">
        <v>31.22</v>
      </c>
      <c r="V24" s="37">
        <f t="shared" si="4"/>
        <v>103.68584223217361</v>
      </c>
      <c r="W24" s="37">
        <f t="shared" si="4"/>
        <v>103.72093023255813</v>
      </c>
      <c r="X24" s="37">
        <f t="shared" si="5"/>
        <v>1.0700000000000003</v>
      </c>
      <c r="Y24" s="82">
        <f t="shared" si="5"/>
        <v>1.1199999999999974</v>
      </c>
      <c r="Z24" s="67" t="s">
        <v>95</v>
      </c>
      <c r="AA24" s="64" t="s">
        <v>5</v>
      </c>
      <c r="AB24" s="65">
        <v>25.86</v>
      </c>
      <c r="AC24" s="65">
        <v>27.05</v>
      </c>
      <c r="AD24" s="65"/>
      <c r="AE24" s="65"/>
      <c r="AF24" s="65">
        <f>AB24*1.18</f>
        <v>30.514799999999997</v>
      </c>
      <c r="AG24" s="65">
        <f>AC24*1.18</f>
        <v>31.919</v>
      </c>
      <c r="AH24" s="65"/>
      <c r="AI24" s="65"/>
    </row>
    <row r="25" spans="1:35" ht="36" customHeight="1">
      <c r="A25" s="57" t="s">
        <v>6</v>
      </c>
      <c r="B25" s="23" t="s">
        <v>65</v>
      </c>
      <c r="C25" s="23" t="s">
        <v>95</v>
      </c>
      <c r="D25" s="116" t="s">
        <v>156</v>
      </c>
      <c r="E25" s="1" t="s">
        <v>5</v>
      </c>
      <c r="F25" s="2">
        <v>19.03</v>
      </c>
      <c r="G25" s="2">
        <v>20.23</v>
      </c>
      <c r="H25" s="2">
        <v>20.23</v>
      </c>
      <c r="I25" s="2">
        <v>20.96</v>
      </c>
      <c r="J25" s="2">
        <v>20.96</v>
      </c>
      <c r="K25" s="2">
        <v>21.71</v>
      </c>
      <c r="L25" s="37">
        <f t="shared" si="2"/>
        <v>103.60850222441917</v>
      </c>
      <c r="M25" s="37">
        <f t="shared" si="2"/>
        <v>103.57824427480915</v>
      </c>
      <c r="N25" s="37">
        <f t="shared" si="3"/>
        <v>0.7300000000000004</v>
      </c>
      <c r="O25" s="37">
        <f t="shared" si="3"/>
        <v>0.75</v>
      </c>
      <c r="P25" s="2">
        <f>F25*1.18</f>
        <v>22.4554</v>
      </c>
      <c r="Q25" s="2">
        <f>G25*1.18</f>
        <v>23.871399999999998</v>
      </c>
      <c r="R25" s="2">
        <v>23.87</v>
      </c>
      <c r="S25" s="2">
        <v>24.73</v>
      </c>
      <c r="T25" s="2">
        <v>24.73</v>
      </c>
      <c r="U25" s="2">
        <v>25.62</v>
      </c>
      <c r="V25" s="37">
        <f t="shared" si="4"/>
        <v>103.60284876413908</v>
      </c>
      <c r="W25" s="37">
        <f t="shared" si="4"/>
        <v>103.59886777193692</v>
      </c>
      <c r="X25" s="37">
        <f t="shared" si="5"/>
        <v>0.8599999999999994</v>
      </c>
      <c r="Y25" s="82">
        <f t="shared" si="5"/>
        <v>0.8900000000000006</v>
      </c>
      <c r="Z25" s="67" t="s">
        <v>95</v>
      </c>
      <c r="AA25" s="64" t="s">
        <v>5</v>
      </c>
      <c r="AB25" s="65">
        <v>21.21</v>
      </c>
      <c r="AC25" s="65">
        <v>22.15</v>
      </c>
      <c r="AD25" s="65"/>
      <c r="AE25" s="65"/>
      <c r="AF25" s="65">
        <f>AB25*1.18</f>
        <v>25.0278</v>
      </c>
      <c r="AG25" s="65">
        <f>AC25*1.18</f>
        <v>26.136999999999997</v>
      </c>
      <c r="AH25" s="65"/>
      <c r="AI25" s="65"/>
    </row>
    <row r="26" spans="1:35" ht="51" customHeight="1">
      <c r="A26" s="57" t="s">
        <v>142</v>
      </c>
      <c r="B26" s="23"/>
      <c r="C26" s="122" t="s">
        <v>134</v>
      </c>
      <c r="D26" s="116" t="s">
        <v>162</v>
      </c>
      <c r="E26" s="1" t="s">
        <v>5</v>
      </c>
      <c r="F26" s="2"/>
      <c r="G26" s="2"/>
      <c r="H26" s="98" t="s">
        <v>140</v>
      </c>
      <c r="I26" s="2">
        <v>20.68</v>
      </c>
      <c r="J26" s="2">
        <v>20.68</v>
      </c>
      <c r="K26" s="2">
        <v>21.55</v>
      </c>
      <c r="L26" s="38">
        <v>105.13</v>
      </c>
      <c r="M26" s="38">
        <f>K26/I26*100</f>
        <v>104.20696324951643</v>
      </c>
      <c r="N26" s="38">
        <v>1.01</v>
      </c>
      <c r="O26" s="38">
        <f>K26-I26</f>
        <v>0.870000000000001</v>
      </c>
      <c r="P26" s="2"/>
      <c r="Q26" s="2"/>
      <c r="R26" s="98" t="s">
        <v>141</v>
      </c>
      <c r="S26" s="2">
        <v>24.4</v>
      </c>
      <c r="T26" s="2">
        <v>24.4</v>
      </c>
      <c r="U26" s="2">
        <v>25.43</v>
      </c>
      <c r="V26" s="37">
        <v>105.13</v>
      </c>
      <c r="W26" s="37">
        <f>U26/S26*100</f>
        <v>104.22131147540985</v>
      </c>
      <c r="X26" s="37">
        <v>1.19</v>
      </c>
      <c r="Y26" s="82">
        <f>U26-S26</f>
        <v>1.0300000000000011</v>
      </c>
      <c r="Z26" s="142"/>
      <c r="AA26" s="142"/>
      <c r="AB26" s="142"/>
      <c r="AC26" s="142"/>
      <c r="AD26" s="142"/>
      <c r="AE26" s="142"/>
      <c r="AF26" s="142"/>
      <c r="AG26" s="142"/>
      <c r="AH26" s="142"/>
      <c r="AI26" s="143"/>
    </row>
    <row r="27" spans="1:35" ht="50.25" customHeight="1">
      <c r="A27" s="57" t="s">
        <v>137</v>
      </c>
      <c r="B27" s="25"/>
      <c r="C27" s="122" t="s">
        <v>134</v>
      </c>
      <c r="D27" s="116" t="s">
        <v>162</v>
      </c>
      <c r="E27" s="1" t="s">
        <v>5</v>
      </c>
      <c r="F27" s="2"/>
      <c r="G27" s="2"/>
      <c r="H27" s="98" t="s">
        <v>138</v>
      </c>
      <c r="I27" s="2">
        <v>18.48</v>
      </c>
      <c r="J27" s="2">
        <v>18.48</v>
      </c>
      <c r="K27" s="2">
        <v>19.59</v>
      </c>
      <c r="L27" s="38">
        <v>106</v>
      </c>
      <c r="M27" s="38">
        <f>K27/I27*100</f>
        <v>106.0064935064935</v>
      </c>
      <c r="N27" s="38">
        <v>1.05</v>
      </c>
      <c r="O27" s="38">
        <f>K27-I27</f>
        <v>1.1099999999999994</v>
      </c>
      <c r="P27" s="2"/>
      <c r="Q27" s="2"/>
      <c r="R27" s="98" t="s">
        <v>139</v>
      </c>
      <c r="S27" s="2">
        <v>21.81</v>
      </c>
      <c r="T27" s="2">
        <v>21.81</v>
      </c>
      <c r="U27" s="2">
        <v>23.11</v>
      </c>
      <c r="V27" s="37">
        <v>106</v>
      </c>
      <c r="W27" s="37">
        <f>U27/S27*100</f>
        <v>105.96056854653828</v>
      </c>
      <c r="X27" s="37">
        <v>1.24</v>
      </c>
      <c r="Y27" s="82">
        <f>U27-S27</f>
        <v>1.3000000000000007</v>
      </c>
      <c r="Z27" s="94"/>
      <c r="AA27" s="94"/>
      <c r="AB27" s="94"/>
      <c r="AC27" s="94"/>
      <c r="AD27" s="94"/>
      <c r="AE27" s="94"/>
      <c r="AF27" s="94"/>
      <c r="AG27" s="94"/>
      <c r="AH27" s="94"/>
      <c r="AI27" s="95"/>
    </row>
    <row r="28" spans="1:35" ht="1.5" customHeight="1" thickBot="1">
      <c r="A28" s="109"/>
      <c r="B28" s="25"/>
      <c r="C28" s="25"/>
      <c r="D28" s="25"/>
      <c r="E28" s="10"/>
      <c r="F28" s="11"/>
      <c r="G28" s="11"/>
      <c r="H28" s="108"/>
      <c r="I28" s="11"/>
      <c r="J28" s="11"/>
      <c r="K28" s="11"/>
      <c r="L28" s="47"/>
      <c r="M28" s="47"/>
      <c r="N28" s="47"/>
      <c r="O28" s="47"/>
      <c r="P28" s="11"/>
      <c r="Q28" s="11"/>
      <c r="R28" s="108"/>
      <c r="S28" s="11"/>
      <c r="T28" s="11"/>
      <c r="U28" s="11"/>
      <c r="V28" s="47"/>
      <c r="W28" s="47"/>
      <c r="X28" s="47"/>
      <c r="Y28" s="106"/>
      <c r="Z28" s="94"/>
      <c r="AA28" s="94"/>
      <c r="AB28" s="94"/>
      <c r="AC28" s="94"/>
      <c r="AD28" s="94"/>
      <c r="AE28" s="94"/>
      <c r="AF28" s="94"/>
      <c r="AG28" s="94"/>
      <c r="AH28" s="94"/>
      <c r="AI28" s="95"/>
    </row>
    <row r="29" spans="1:35" ht="18" customHeight="1" thickBot="1">
      <c r="A29" s="190" t="s">
        <v>16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Z29" s="158"/>
      <c r="AA29" s="158"/>
      <c r="AB29" s="158"/>
      <c r="AC29" s="158"/>
      <c r="AD29" s="158"/>
      <c r="AE29" s="158"/>
      <c r="AF29" s="158"/>
      <c r="AG29" s="158"/>
      <c r="AH29" s="158"/>
      <c r="AI29" s="159"/>
    </row>
    <row r="30" spans="1:35" ht="15.75" customHeight="1">
      <c r="A30" s="83" t="s">
        <v>41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4"/>
      <c r="Z30" s="158"/>
      <c r="AA30" s="158"/>
      <c r="AB30" s="158"/>
      <c r="AC30" s="158"/>
      <c r="AD30" s="158"/>
      <c r="AE30" s="158"/>
      <c r="AF30" s="158"/>
      <c r="AG30" s="158"/>
      <c r="AH30" s="158"/>
      <c r="AI30" s="159"/>
    </row>
    <row r="31" spans="1:35" ht="38.25" customHeight="1">
      <c r="A31" s="57" t="s">
        <v>158</v>
      </c>
      <c r="B31" s="55"/>
      <c r="C31" s="55"/>
      <c r="D31" s="55"/>
      <c r="E31" s="1"/>
      <c r="F31" s="2"/>
      <c r="G31" s="2"/>
      <c r="H31" s="2"/>
      <c r="I31" s="2"/>
      <c r="J31" s="2"/>
      <c r="K31" s="2"/>
      <c r="L31" s="38"/>
      <c r="M31" s="38"/>
      <c r="N31" s="38"/>
      <c r="O31" s="38"/>
      <c r="P31" s="2"/>
      <c r="Q31" s="2"/>
      <c r="R31" s="2"/>
      <c r="S31" s="2"/>
      <c r="T31" s="2"/>
      <c r="U31" s="2"/>
      <c r="V31" s="38"/>
      <c r="W31" s="38"/>
      <c r="X31" s="38"/>
      <c r="Y31" s="39"/>
      <c r="Z31" s="142"/>
      <c r="AA31" s="142"/>
      <c r="AB31" s="142"/>
      <c r="AC31" s="142"/>
      <c r="AD31" s="142"/>
      <c r="AE31" s="142"/>
      <c r="AF31" s="142"/>
      <c r="AG31" s="142"/>
      <c r="AH31" s="142"/>
      <c r="AI31" s="143"/>
    </row>
    <row r="32" spans="1:35" ht="25.5" customHeight="1">
      <c r="A32" s="72" t="s">
        <v>42</v>
      </c>
      <c r="B32" s="55" t="s">
        <v>67</v>
      </c>
      <c r="C32" s="55" t="s">
        <v>102</v>
      </c>
      <c r="D32" s="116" t="s">
        <v>163</v>
      </c>
      <c r="E32" s="1" t="s">
        <v>5</v>
      </c>
      <c r="F32" s="2">
        <v>19.65</v>
      </c>
      <c r="G32" s="2">
        <v>22.45</v>
      </c>
      <c r="H32" s="2">
        <v>22.45</v>
      </c>
      <c r="I32" s="2">
        <v>23.36</v>
      </c>
      <c r="J32" s="2">
        <v>23.36</v>
      </c>
      <c r="K32" s="2">
        <v>24.53</v>
      </c>
      <c r="L32" s="38">
        <f>J32/H32*100</f>
        <v>104.05345211581292</v>
      </c>
      <c r="M32" s="38">
        <f>K32/I32*100</f>
        <v>105.00856164383563</v>
      </c>
      <c r="N32" s="38">
        <f>J32-H32</f>
        <v>0.9100000000000001</v>
      </c>
      <c r="O32" s="38">
        <f>K32-I32</f>
        <v>1.1700000000000017</v>
      </c>
      <c r="P32" s="2">
        <f>F32*1.18</f>
        <v>23.186999999999998</v>
      </c>
      <c r="Q32" s="2">
        <f>G32*1.18</f>
        <v>26.490999999999996</v>
      </c>
      <c r="R32" s="2">
        <f aca="true" t="shared" si="6" ref="R32:U33">H32*1.18</f>
        <v>26.490999999999996</v>
      </c>
      <c r="S32" s="2">
        <f t="shared" si="6"/>
        <v>27.564799999999998</v>
      </c>
      <c r="T32" s="2">
        <f t="shared" si="6"/>
        <v>27.564799999999998</v>
      </c>
      <c r="U32" s="2">
        <f t="shared" si="6"/>
        <v>28.9454</v>
      </c>
      <c r="V32" s="38">
        <f>T32/R32*100</f>
        <v>104.05345211581292</v>
      </c>
      <c r="W32" s="38">
        <f>U32/S32*100</f>
        <v>105.00856164383563</v>
      </c>
      <c r="X32" s="38">
        <f>T32-R32</f>
        <v>1.073800000000002</v>
      </c>
      <c r="Y32" s="39">
        <f>U32-S32</f>
        <v>1.3806000000000012</v>
      </c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</row>
    <row r="33" spans="1:35" ht="24.75" customHeight="1">
      <c r="A33" s="72" t="s">
        <v>43</v>
      </c>
      <c r="B33" s="55" t="s">
        <v>67</v>
      </c>
      <c r="C33" s="55" t="s">
        <v>102</v>
      </c>
      <c r="D33" s="116" t="s">
        <v>163</v>
      </c>
      <c r="E33" s="1" t="s">
        <v>10</v>
      </c>
      <c r="F33" s="2">
        <v>1846.64</v>
      </c>
      <c r="G33" s="2">
        <v>2031.2</v>
      </c>
      <c r="H33" s="2">
        <v>2031.2</v>
      </c>
      <c r="I33" s="2">
        <v>2089.67</v>
      </c>
      <c r="J33" s="2">
        <v>2089.67</v>
      </c>
      <c r="K33" s="2">
        <v>2163.8</v>
      </c>
      <c r="L33" s="38">
        <f>J33/H33*100</f>
        <v>102.87859393461993</v>
      </c>
      <c r="M33" s="38">
        <f>K33/I33*100</f>
        <v>103.54745007584931</v>
      </c>
      <c r="N33" s="38">
        <f>J33-H33</f>
        <v>58.47000000000003</v>
      </c>
      <c r="O33" s="38">
        <f>K33-I33</f>
        <v>74.13000000000011</v>
      </c>
      <c r="P33" s="2">
        <f>F33*1.18</f>
        <v>2179.0352</v>
      </c>
      <c r="Q33" s="2">
        <f>G33*1.18</f>
        <v>2396.816</v>
      </c>
      <c r="R33" s="2">
        <f t="shared" si="6"/>
        <v>2396.816</v>
      </c>
      <c r="S33" s="2">
        <f t="shared" si="6"/>
        <v>2465.8106</v>
      </c>
      <c r="T33" s="2">
        <f t="shared" si="6"/>
        <v>2465.8106</v>
      </c>
      <c r="U33" s="2">
        <f t="shared" si="6"/>
        <v>2553.284</v>
      </c>
      <c r="V33" s="38">
        <f>T33/R33*100</f>
        <v>102.87859393461993</v>
      </c>
      <c r="W33" s="38">
        <f>U33/S33*100</f>
        <v>103.54745007584931</v>
      </c>
      <c r="X33" s="38">
        <f>T33-R33</f>
        <v>68.99459999999999</v>
      </c>
      <c r="Y33" s="39">
        <f>U33-S33</f>
        <v>87.47340000000031</v>
      </c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</row>
    <row r="34" spans="1:35" ht="40.5" customHeight="1">
      <c r="A34" s="57" t="s">
        <v>96</v>
      </c>
      <c r="B34" s="55"/>
      <c r="C34" s="55"/>
      <c r="D34" s="55"/>
      <c r="E34" s="1"/>
      <c r="F34" s="2"/>
      <c r="G34" s="2"/>
      <c r="H34" s="2"/>
      <c r="I34" s="2"/>
      <c r="J34" s="2"/>
      <c r="K34" s="2"/>
      <c r="L34" s="38"/>
      <c r="M34" s="38"/>
      <c r="N34" s="38"/>
      <c r="O34" s="38"/>
      <c r="P34" s="2"/>
      <c r="Q34" s="2"/>
      <c r="R34" s="2"/>
      <c r="S34" s="2"/>
      <c r="T34" s="2"/>
      <c r="U34" s="2"/>
      <c r="V34" s="38"/>
      <c r="W34" s="38"/>
      <c r="X34" s="38"/>
      <c r="Y34" s="39"/>
      <c r="Z34" s="142"/>
      <c r="AA34" s="142"/>
      <c r="AB34" s="142"/>
      <c r="AC34" s="142"/>
      <c r="AD34" s="142"/>
      <c r="AE34" s="142"/>
      <c r="AF34" s="142"/>
      <c r="AG34" s="142"/>
      <c r="AH34" s="142"/>
      <c r="AI34" s="143"/>
    </row>
    <row r="35" spans="1:35" ht="24.75" customHeight="1">
      <c r="A35" s="73" t="s">
        <v>42</v>
      </c>
      <c r="B35" s="55" t="s">
        <v>67</v>
      </c>
      <c r="C35" s="55" t="s">
        <v>102</v>
      </c>
      <c r="D35" s="116" t="s">
        <v>163</v>
      </c>
      <c r="E35" s="1" t="s">
        <v>5</v>
      </c>
      <c r="F35" s="2">
        <v>19.65</v>
      </c>
      <c r="G35" s="2">
        <v>22.45</v>
      </c>
      <c r="H35" s="2">
        <v>22.45</v>
      </c>
      <c r="I35" s="2">
        <v>23.36</v>
      </c>
      <c r="J35" s="2">
        <v>23.36</v>
      </c>
      <c r="K35" s="2">
        <v>24.53</v>
      </c>
      <c r="L35" s="38">
        <f>J35/H35*100</f>
        <v>104.05345211581292</v>
      </c>
      <c r="M35" s="38">
        <f>K35/I35*100</f>
        <v>105.00856164383563</v>
      </c>
      <c r="N35" s="38">
        <f>J35-H35</f>
        <v>0.9100000000000001</v>
      </c>
      <c r="O35" s="38">
        <f>K35-I35</f>
        <v>1.1700000000000017</v>
      </c>
      <c r="P35" s="2">
        <f aca="true" t="shared" si="7" ref="P35:U36">F35*1.18</f>
        <v>23.186999999999998</v>
      </c>
      <c r="Q35" s="2">
        <f t="shared" si="7"/>
        <v>26.490999999999996</v>
      </c>
      <c r="R35" s="2">
        <f t="shared" si="7"/>
        <v>26.490999999999996</v>
      </c>
      <c r="S35" s="2">
        <f t="shared" si="7"/>
        <v>27.564799999999998</v>
      </c>
      <c r="T35" s="2">
        <f t="shared" si="7"/>
        <v>27.564799999999998</v>
      </c>
      <c r="U35" s="2">
        <f t="shared" si="7"/>
        <v>28.9454</v>
      </c>
      <c r="V35" s="38">
        <f>T35/R35*100</f>
        <v>104.05345211581292</v>
      </c>
      <c r="W35" s="38">
        <f>U35/S35*100</f>
        <v>105.00856164383563</v>
      </c>
      <c r="X35" s="38">
        <f>T35-R35</f>
        <v>1.073800000000002</v>
      </c>
      <c r="Y35" s="39">
        <f>U35-S35</f>
        <v>1.3806000000000012</v>
      </c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</row>
    <row r="36" spans="1:35" ht="24.75" customHeight="1">
      <c r="A36" s="73" t="s">
        <v>43</v>
      </c>
      <c r="B36" s="55" t="s">
        <v>67</v>
      </c>
      <c r="C36" s="55" t="s">
        <v>102</v>
      </c>
      <c r="D36" s="116" t="s">
        <v>163</v>
      </c>
      <c r="E36" s="1" t="s">
        <v>10</v>
      </c>
      <c r="F36" s="2">
        <v>1589</v>
      </c>
      <c r="G36" s="2">
        <v>1748.4</v>
      </c>
      <c r="H36" s="2">
        <v>1748.4</v>
      </c>
      <c r="I36" s="2">
        <v>1862.04</v>
      </c>
      <c r="J36" s="2">
        <v>1862.04</v>
      </c>
      <c r="K36" s="2">
        <v>1979.35</v>
      </c>
      <c r="L36" s="38">
        <f>J36/H36*100</f>
        <v>106.49965682910087</v>
      </c>
      <c r="M36" s="38">
        <f>K36/I36*100</f>
        <v>106.30007948271786</v>
      </c>
      <c r="N36" s="38">
        <f>J36-H36</f>
        <v>113.63999999999987</v>
      </c>
      <c r="O36" s="38">
        <f>K36-I36</f>
        <v>117.30999999999995</v>
      </c>
      <c r="P36" s="2">
        <f t="shared" si="7"/>
        <v>1875.02</v>
      </c>
      <c r="Q36" s="2">
        <f t="shared" si="7"/>
        <v>2063.112</v>
      </c>
      <c r="R36" s="2">
        <f t="shared" si="7"/>
        <v>2063.112</v>
      </c>
      <c r="S36" s="2">
        <f t="shared" si="7"/>
        <v>2197.2072</v>
      </c>
      <c r="T36" s="2">
        <f t="shared" si="7"/>
        <v>2197.2072</v>
      </c>
      <c r="U36" s="2">
        <f t="shared" si="7"/>
        <v>2335.633</v>
      </c>
      <c r="V36" s="38">
        <f>T36/R36*100</f>
        <v>106.49965682910087</v>
      </c>
      <c r="W36" s="38">
        <f>U36/S36*100</f>
        <v>106.30007948271786</v>
      </c>
      <c r="X36" s="38">
        <f>T36-R36</f>
        <v>134.09519999999975</v>
      </c>
      <c r="Y36" s="39">
        <f>U36-S36</f>
        <v>138.42579999999998</v>
      </c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</row>
    <row r="37" spans="1:35" ht="51.75" customHeight="1">
      <c r="A37" s="57" t="s">
        <v>192</v>
      </c>
      <c r="B37" s="55"/>
      <c r="C37" s="23"/>
      <c r="D37" s="23"/>
      <c r="E37" s="1"/>
      <c r="F37" s="2"/>
      <c r="G37" s="2"/>
      <c r="H37" s="2"/>
      <c r="I37" s="2"/>
      <c r="J37" s="2"/>
      <c r="K37" s="2"/>
      <c r="L37" s="38"/>
      <c r="M37" s="38"/>
      <c r="N37" s="38"/>
      <c r="O37" s="38"/>
      <c r="P37" s="2"/>
      <c r="Q37" s="2"/>
      <c r="R37" s="2"/>
      <c r="S37" s="2"/>
      <c r="T37" s="2"/>
      <c r="U37" s="2"/>
      <c r="V37" s="38"/>
      <c r="W37" s="38"/>
      <c r="X37" s="38"/>
      <c r="Y37" s="39"/>
      <c r="Z37" s="140"/>
      <c r="AA37" s="140"/>
      <c r="AB37" s="140"/>
      <c r="AC37" s="140"/>
      <c r="AD37" s="140"/>
      <c r="AE37" s="140"/>
      <c r="AF37" s="140"/>
      <c r="AG37" s="140"/>
      <c r="AH37" s="140"/>
      <c r="AI37" s="141"/>
    </row>
    <row r="38" spans="1:35" ht="27" customHeight="1">
      <c r="A38" s="72" t="s">
        <v>42</v>
      </c>
      <c r="B38" s="55"/>
      <c r="C38" s="23" t="s">
        <v>120</v>
      </c>
      <c r="D38" s="116" t="s">
        <v>163</v>
      </c>
      <c r="E38" s="1" t="s">
        <v>5</v>
      </c>
      <c r="F38" s="2"/>
      <c r="G38" s="2"/>
      <c r="H38" s="2"/>
      <c r="I38" s="2">
        <v>20.37</v>
      </c>
      <c r="J38" s="2">
        <v>20.37</v>
      </c>
      <c r="K38" s="2">
        <v>21.6</v>
      </c>
      <c r="L38" s="38"/>
      <c r="M38" s="38">
        <f>K38/I38*100</f>
        <v>106.03829160530192</v>
      </c>
      <c r="N38" s="38"/>
      <c r="O38" s="38">
        <f>K38-I38</f>
        <v>1.2300000000000004</v>
      </c>
      <c r="P38" s="2"/>
      <c r="Q38" s="2"/>
      <c r="R38" s="2"/>
      <c r="S38" s="2">
        <v>24.04</v>
      </c>
      <c r="T38" s="2">
        <f>J38*1.18</f>
        <v>24.0366</v>
      </c>
      <c r="U38" s="2">
        <f>K38*1.18</f>
        <v>25.488</v>
      </c>
      <c r="V38" s="38"/>
      <c r="W38" s="38">
        <f>U38/S38*100</f>
        <v>106.02329450915143</v>
      </c>
      <c r="X38" s="38"/>
      <c r="Y38" s="39">
        <f>U38-S38</f>
        <v>1.4480000000000004</v>
      </c>
      <c r="Z38" s="140"/>
      <c r="AA38" s="140"/>
      <c r="AB38" s="140"/>
      <c r="AC38" s="140"/>
      <c r="AD38" s="140"/>
      <c r="AE38" s="140"/>
      <c r="AF38" s="140"/>
      <c r="AG38" s="140"/>
      <c r="AH38" s="140"/>
      <c r="AI38" s="141"/>
    </row>
    <row r="39" spans="1:35" ht="24.75" customHeight="1">
      <c r="A39" s="72" t="s">
        <v>43</v>
      </c>
      <c r="B39" s="55"/>
      <c r="C39" s="23" t="s">
        <v>120</v>
      </c>
      <c r="D39" s="116" t="s">
        <v>163</v>
      </c>
      <c r="E39" s="1" t="s">
        <v>10</v>
      </c>
      <c r="F39" s="2"/>
      <c r="G39" s="2"/>
      <c r="H39" s="2"/>
      <c r="I39" s="2">
        <v>1692.24</v>
      </c>
      <c r="J39" s="2">
        <v>1692.24</v>
      </c>
      <c r="K39" s="2">
        <v>1793.77</v>
      </c>
      <c r="L39" s="38"/>
      <c r="M39" s="38">
        <f>K39/I39*100</f>
        <v>105.99973998959958</v>
      </c>
      <c r="N39" s="38"/>
      <c r="O39" s="38">
        <f>K39-I39</f>
        <v>101.52999999999997</v>
      </c>
      <c r="P39" s="2"/>
      <c r="Q39" s="2"/>
      <c r="R39" s="2"/>
      <c r="S39" s="2">
        <v>1996.84</v>
      </c>
      <c r="T39" s="2">
        <f>J39*1.18</f>
        <v>1996.8431999999998</v>
      </c>
      <c r="U39" s="2">
        <f>K39*1.18</f>
        <v>2116.6486</v>
      </c>
      <c r="V39" s="38"/>
      <c r="W39" s="38">
        <f>U39/S39*100</f>
        <v>105.99990985757498</v>
      </c>
      <c r="X39" s="38"/>
      <c r="Y39" s="39">
        <f>U39-S39</f>
        <v>119.80860000000007</v>
      </c>
      <c r="Z39" s="140"/>
      <c r="AA39" s="140"/>
      <c r="AB39" s="140"/>
      <c r="AC39" s="140"/>
      <c r="AD39" s="140"/>
      <c r="AE39" s="140"/>
      <c r="AF39" s="140"/>
      <c r="AG39" s="140"/>
      <c r="AH39" s="140"/>
      <c r="AI39" s="141"/>
    </row>
    <row r="40" spans="1:35" ht="44.25" customHeight="1">
      <c r="A40" s="57" t="s">
        <v>164</v>
      </c>
      <c r="B40" s="55"/>
      <c r="C40" s="23"/>
      <c r="D40" s="116"/>
      <c r="E40" s="1"/>
      <c r="F40" s="2"/>
      <c r="G40" s="2"/>
      <c r="H40" s="2"/>
      <c r="I40" s="2"/>
      <c r="J40" s="2"/>
      <c r="K40" s="2"/>
      <c r="L40" s="38"/>
      <c r="M40" s="38"/>
      <c r="N40" s="38"/>
      <c r="O40" s="38"/>
      <c r="P40" s="2"/>
      <c r="Q40" s="2"/>
      <c r="R40" s="2"/>
      <c r="S40" s="2"/>
      <c r="T40" s="2"/>
      <c r="U40" s="2"/>
      <c r="V40" s="38"/>
      <c r="W40" s="38"/>
      <c r="X40" s="38"/>
      <c r="Y40" s="39"/>
      <c r="Z40" s="140"/>
      <c r="AA40" s="140"/>
      <c r="AB40" s="140"/>
      <c r="AC40" s="140"/>
      <c r="AD40" s="140"/>
      <c r="AE40" s="140"/>
      <c r="AF40" s="140"/>
      <c r="AG40" s="140"/>
      <c r="AH40" s="140"/>
      <c r="AI40" s="141"/>
    </row>
    <row r="41" spans="1:35" ht="22.5" customHeight="1">
      <c r="A41" s="72" t="s">
        <v>42</v>
      </c>
      <c r="B41" s="55"/>
      <c r="C41" s="23"/>
      <c r="D41" s="116" t="s">
        <v>163</v>
      </c>
      <c r="E41" s="1" t="s">
        <v>5</v>
      </c>
      <c r="F41" s="2"/>
      <c r="G41" s="2"/>
      <c r="H41" s="2"/>
      <c r="I41" s="2"/>
      <c r="J41" s="2">
        <v>22.86</v>
      </c>
      <c r="K41" s="2">
        <v>24.38</v>
      </c>
      <c r="L41" s="38"/>
      <c r="M41" s="38"/>
      <c r="N41" s="38"/>
      <c r="O41" s="38"/>
      <c r="P41" s="2"/>
      <c r="Q41" s="2"/>
      <c r="R41" s="2"/>
      <c r="S41" s="2"/>
      <c r="T41" s="2">
        <v>26.98</v>
      </c>
      <c r="U41" s="2">
        <f>K41*1.18</f>
        <v>28.768399999999996</v>
      </c>
      <c r="V41" s="38"/>
      <c r="W41" s="38"/>
      <c r="X41" s="38"/>
      <c r="Y41" s="39"/>
      <c r="Z41" s="140"/>
      <c r="AA41" s="140"/>
      <c r="AB41" s="140"/>
      <c r="AC41" s="140"/>
      <c r="AD41" s="140"/>
      <c r="AE41" s="140"/>
      <c r="AF41" s="140"/>
      <c r="AG41" s="140"/>
      <c r="AH41" s="140"/>
      <c r="AI41" s="141"/>
    </row>
    <row r="42" spans="1:35" ht="22.5" customHeight="1">
      <c r="A42" s="72" t="s">
        <v>43</v>
      </c>
      <c r="B42" s="55"/>
      <c r="C42" s="23"/>
      <c r="D42" s="116" t="s">
        <v>163</v>
      </c>
      <c r="E42" s="1" t="s">
        <v>10</v>
      </c>
      <c r="F42" s="2"/>
      <c r="G42" s="2"/>
      <c r="H42" s="2"/>
      <c r="I42" s="2"/>
      <c r="J42" s="2">
        <v>1802.64</v>
      </c>
      <c r="K42" s="2">
        <v>1916.21</v>
      </c>
      <c r="L42" s="38"/>
      <c r="M42" s="38"/>
      <c r="N42" s="38"/>
      <c r="O42" s="38"/>
      <c r="P42" s="2"/>
      <c r="Q42" s="2"/>
      <c r="R42" s="2"/>
      <c r="S42" s="2"/>
      <c r="T42" s="2">
        <f>J42*1.18</f>
        <v>2127.1152</v>
      </c>
      <c r="U42" s="2">
        <f>K42*1.18</f>
        <v>2261.1277999999998</v>
      </c>
      <c r="V42" s="38"/>
      <c r="W42" s="38"/>
      <c r="X42" s="38"/>
      <c r="Y42" s="39"/>
      <c r="Z42" s="140"/>
      <c r="AA42" s="140"/>
      <c r="AB42" s="140"/>
      <c r="AC42" s="140"/>
      <c r="AD42" s="140"/>
      <c r="AE42" s="140"/>
      <c r="AF42" s="140"/>
      <c r="AG42" s="140"/>
      <c r="AH42" s="140"/>
      <c r="AI42" s="141"/>
    </row>
    <row r="43" spans="1:35" ht="39.75" customHeight="1">
      <c r="A43" s="57" t="s">
        <v>125</v>
      </c>
      <c r="B43" s="55" t="s">
        <v>67</v>
      </c>
      <c r="C43" s="55"/>
      <c r="D43" s="55"/>
      <c r="E43" s="1" t="s">
        <v>5</v>
      </c>
      <c r="F43" s="2">
        <v>141.17</v>
      </c>
      <c r="G43" s="2">
        <v>151.85</v>
      </c>
      <c r="H43" s="2">
        <v>151.85</v>
      </c>
      <c r="I43" s="2">
        <v>157.79</v>
      </c>
      <c r="J43" s="2"/>
      <c r="K43" s="2"/>
      <c r="L43" s="38"/>
      <c r="M43" s="38"/>
      <c r="N43" s="38"/>
      <c r="O43" s="38"/>
      <c r="P43" s="2">
        <v>141.17</v>
      </c>
      <c r="Q43" s="2">
        <v>151.85</v>
      </c>
      <c r="R43" s="2">
        <v>151.85</v>
      </c>
      <c r="S43" s="2">
        <v>157.79</v>
      </c>
      <c r="T43" s="2"/>
      <c r="U43" s="2"/>
      <c r="V43" s="38"/>
      <c r="W43" s="38"/>
      <c r="X43" s="38"/>
      <c r="Y43" s="39"/>
      <c r="Z43" s="142"/>
      <c r="AA43" s="142"/>
      <c r="AB43" s="142"/>
      <c r="AC43" s="142"/>
      <c r="AD43" s="142"/>
      <c r="AE43" s="142"/>
      <c r="AF43" s="142"/>
      <c r="AG43" s="142"/>
      <c r="AH43" s="142"/>
      <c r="AI43" s="143"/>
    </row>
    <row r="44" spans="1:35" ht="24.75" customHeight="1">
      <c r="A44" s="72" t="s">
        <v>42</v>
      </c>
      <c r="B44" s="55" t="s">
        <v>67</v>
      </c>
      <c r="C44" s="55" t="s">
        <v>102</v>
      </c>
      <c r="D44" s="55"/>
      <c r="E44" s="1" t="s">
        <v>5</v>
      </c>
      <c r="F44" s="2">
        <v>21.82</v>
      </c>
      <c r="G44" s="2">
        <v>23.19</v>
      </c>
      <c r="H44" s="2">
        <v>23.19</v>
      </c>
      <c r="I44" s="2">
        <v>24.04</v>
      </c>
      <c r="J44" s="2"/>
      <c r="K44" s="2"/>
      <c r="L44" s="38"/>
      <c r="M44" s="38"/>
      <c r="N44" s="38"/>
      <c r="O44" s="38"/>
      <c r="P44" s="2">
        <v>21.82</v>
      </c>
      <c r="Q44" s="2">
        <v>23.19</v>
      </c>
      <c r="R44" s="2">
        <v>23.19</v>
      </c>
      <c r="S44" s="2">
        <v>24.04</v>
      </c>
      <c r="T44" s="2"/>
      <c r="U44" s="2"/>
      <c r="V44" s="38"/>
      <c r="W44" s="38"/>
      <c r="X44" s="38"/>
      <c r="Y44" s="39"/>
      <c r="Z44" s="142"/>
      <c r="AA44" s="142"/>
      <c r="AB44" s="142"/>
      <c r="AC44" s="142"/>
      <c r="AD44" s="142"/>
      <c r="AE44" s="142"/>
      <c r="AF44" s="142"/>
      <c r="AG44" s="142"/>
      <c r="AH44" s="142"/>
      <c r="AI44" s="143"/>
    </row>
    <row r="45" spans="1:35" ht="22.5" customHeight="1">
      <c r="A45" s="72" t="s">
        <v>43</v>
      </c>
      <c r="B45" s="55" t="s">
        <v>67</v>
      </c>
      <c r="C45" s="55" t="s">
        <v>102</v>
      </c>
      <c r="D45" s="55"/>
      <c r="E45" s="1" t="s">
        <v>10</v>
      </c>
      <c r="F45" s="2">
        <v>1736.41</v>
      </c>
      <c r="G45" s="2">
        <v>1871.8</v>
      </c>
      <c r="H45" s="2">
        <v>1871.8</v>
      </c>
      <c r="I45" s="2">
        <v>1945.88</v>
      </c>
      <c r="J45" s="2"/>
      <c r="K45" s="2"/>
      <c r="L45" s="38"/>
      <c r="M45" s="38"/>
      <c r="N45" s="38"/>
      <c r="O45" s="38"/>
      <c r="P45" s="2">
        <v>1736.41</v>
      </c>
      <c r="Q45" s="2">
        <v>1871.8</v>
      </c>
      <c r="R45" s="2">
        <v>1871.8</v>
      </c>
      <c r="S45" s="2">
        <v>1945.88</v>
      </c>
      <c r="T45" s="2"/>
      <c r="U45" s="2"/>
      <c r="V45" s="38"/>
      <c r="W45" s="38"/>
      <c r="X45" s="38"/>
      <c r="Y45" s="39"/>
      <c r="Z45" s="142"/>
      <c r="AA45" s="142"/>
      <c r="AB45" s="142"/>
      <c r="AC45" s="142"/>
      <c r="AD45" s="142"/>
      <c r="AE45" s="142"/>
      <c r="AF45" s="142"/>
      <c r="AG45" s="142"/>
      <c r="AH45" s="142"/>
      <c r="AI45" s="143"/>
    </row>
    <row r="46" spans="1:35" ht="27" customHeight="1">
      <c r="A46" s="57" t="s">
        <v>97</v>
      </c>
      <c r="B46" s="55" t="s">
        <v>67</v>
      </c>
      <c r="C46" s="55" t="s">
        <v>102</v>
      </c>
      <c r="D46" s="116" t="s">
        <v>163</v>
      </c>
      <c r="E46" s="1" t="s">
        <v>5</v>
      </c>
      <c r="F46" s="2">
        <v>187.9</v>
      </c>
      <c r="G46" s="2">
        <v>194.09</v>
      </c>
      <c r="H46" s="2">
        <v>194.09</v>
      </c>
      <c r="I46" s="123">
        <v>200.79</v>
      </c>
      <c r="J46" s="2">
        <v>194.5</v>
      </c>
      <c r="K46" s="2">
        <v>201.43</v>
      </c>
      <c r="L46" s="38">
        <f>J46/H46*100</f>
        <v>100.21124220722346</v>
      </c>
      <c r="M46" s="38">
        <f>K46/I46*100</f>
        <v>100.31874097315605</v>
      </c>
      <c r="N46" s="38">
        <f>J46-H46</f>
        <v>0.4099999999999966</v>
      </c>
      <c r="O46" s="38">
        <f>K46-I46</f>
        <v>0.6400000000000148</v>
      </c>
      <c r="P46" s="2">
        <v>187.9</v>
      </c>
      <c r="Q46" s="2">
        <v>194.09</v>
      </c>
      <c r="R46" s="2">
        <v>194.09</v>
      </c>
      <c r="S46" s="2">
        <v>200.79</v>
      </c>
      <c r="T46" s="2">
        <v>194.5</v>
      </c>
      <c r="U46" s="2">
        <v>201.43</v>
      </c>
      <c r="V46" s="38">
        <f>T46/R46*100</f>
        <v>100.21124220722346</v>
      </c>
      <c r="W46" s="38">
        <f>U46/S46*100</f>
        <v>100.31874097315605</v>
      </c>
      <c r="X46" s="38">
        <f>T46-R46</f>
        <v>0.4099999999999966</v>
      </c>
      <c r="Y46" s="39">
        <f>U46-S46</f>
        <v>0.6400000000000148</v>
      </c>
      <c r="Z46" s="142"/>
      <c r="AA46" s="142"/>
      <c r="AB46" s="142"/>
      <c r="AC46" s="142"/>
      <c r="AD46" s="142"/>
      <c r="AE46" s="142"/>
      <c r="AF46" s="142"/>
      <c r="AG46" s="142"/>
      <c r="AH46" s="142"/>
      <c r="AI46" s="143"/>
    </row>
    <row r="47" spans="1:35" ht="24.75" customHeight="1">
      <c r="A47" s="72" t="s">
        <v>42</v>
      </c>
      <c r="B47" s="55" t="s">
        <v>67</v>
      </c>
      <c r="C47" s="55" t="s">
        <v>102</v>
      </c>
      <c r="D47" s="116" t="s">
        <v>163</v>
      </c>
      <c r="E47" s="1" t="s">
        <v>5</v>
      </c>
      <c r="F47" s="2">
        <v>21.98</v>
      </c>
      <c r="G47" s="2">
        <v>24.2</v>
      </c>
      <c r="H47" s="2">
        <v>24.2</v>
      </c>
      <c r="I47" s="2">
        <v>25.09</v>
      </c>
      <c r="J47" s="2">
        <v>25.09</v>
      </c>
      <c r="K47" s="2">
        <v>26.02</v>
      </c>
      <c r="L47" s="38">
        <f>J47/H47*100</f>
        <v>103.67768595041322</v>
      </c>
      <c r="M47" s="38">
        <f>K47/I47*100</f>
        <v>103.70665603826225</v>
      </c>
      <c r="N47" s="38">
        <f>J47-H47</f>
        <v>0.8900000000000006</v>
      </c>
      <c r="O47" s="38">
        <f>K47-I47</f>
        <v>0.9299999999999997</v>
      </c>
      <c r="P47" s="2">
        <v>21.98</v>
      </c>
      <c r="Q47" s="2">
        <v>24.2</v>
      </c>
      <c r="R47" s="2">
        <v>24.2</v>
      </c>
      <c r="S47" s="2">
        <v>25.09</v>
      </c>
      <c r="T47" s="2">
        <v>25.09</v>
      </c>
      <c r="U47" s="2">
        <v>26.02</v>
      </c>
      <c r="V47" s="38">
        <f>T47/R47*100</f>
        <v>103.67768595041322</v>
      </c>
      <c r="W47" s="38">
        <f>U47/S47*100</f>
        <v>103.70665603826225</v>
      </c>
      <c r="X47" s="38">
        <f>T47-R47</f>
        <v>0.8900000000000006</v>
      </c>
      <c r="Y47" s="39">
        <f>U47-S47</f>
        <v>0.9299999999999997</v>
      </c>
      <c r="Z47" s="142"/>
      <c r="AA47" s="142"/>
      <c r="AB47" s="142"/>
      <c r="AC47" s="142"/>
      <c r="AD47" s="142"/>
      <c r="AE47" s="142"/>
      <c r="AF47" s="142"/>
      <c r="AG47" s="142"/>
      <c r="AH47" s="142"/>
      <c r="AI47" s="143"/>
    </row>
    <row r="48" spans="1:35" ht="23.25" customHeight="1">
      <c r="A48" s="72" t="s">
        <v>43</v>
      </c>
      <c r="B48" s="55" t="s">
        <v>67</v>
      </c>
      <c r="C48" s="55" t="s">
        <v>102</v>
      </c>
      <c r="D48" s="116" t="s">
        <v>163</v>
      </c>
      <c r="E48" s="1" t="s">
        <v>10</v>
      </c>
      <c r="F48" s="2">
        <v>2413.9</v>
      </c>
      <c r="G48" s="2">
        <v>2471.7</v>
      </c>
      <c r="H48" s="2">
        <v>2471.7</v>
      </c>
      <c r="I48" s="2">
        <v>2556.12</v>
      </c>
      <c r="J48" s="123">
        <v>2465.81</v>
      </c>
      <c r="K48" s="2">
        <v>2553.28</v>
      </c>
      <c r="L48" s="38">
        <f>J48/H48*100</f>
        <v>99.76170247198284</v>
      </c>
      <c r="M48" s="38">
        <f>K48/I48*100</f>
        <v>99.8888941051281</v>
      </c>
      <c r="N48" s="38">
        <f>J48-H48</f>
        <v>-5.889999999999873</v>
      </c>
      <c r="O48" s="38">
        <f>K48-I48</f>
        <v>-2.8399999999996908</v>
      </c>
      <c r="P48" s="2">
        <v>2413.9</v>
      </c>
      <c r="Q48" s="2">
        <v>2471.7</v>
      </c>
      <c r="R48" s="2">
        <v>2471.7</v>
      </c>
      <c r="S48" s="2">
        <v>2556.12</v>
      </c>
      <c r="T48" s="2">
        <v>2465.81</v>
      </c>
      <c r="U48" s="2">
        <v>2553.28</v>
      </c>
      <c r="V48" s="38">
        <f>T48/R48*100</f>
        <v>99.76170247198284</v>
      </c>
      <c r="W48" s="38">
        <f>U48/S48*100</f>
        <v>99.8888941051281</v>
      </c>
      <c r="X48" s="38">
        <f>T48-R48</f>
        <v>-5.889999999999873</v>
      </c>
      <c r="Y48" s="39">
        <f>U48-S48</f>
        <v>-2.8399999999996908</v>
      </c>
      <c r="Z48" s="142"/>
      <c r="AA48" s="142"/>
      <c r="AB48" s="142"/>
      <c r="AC48" s="142"/>
      <c r="AD48" s="142"/>
      <c r="AE48" s="142"/>
      <c r="AF48" s="142"/>
      <c r="AG48" s="142"/>
      <c r="AH48" s="142"/>
      <c r="AI48" s="143"/>
    </row>
    <row r="49" spans="1:35" ht="34.5" customHeight="1">
      <c r="A49" s="57" t="s">
        <v>98</v>
      </c>
      <c r="B49" s="55" t="s">
        <v>67</v>
      </c>
      <c r="C49" s="55" t="s">
        <v>102</v>
      </c>
      <c r="D49" s="116" t="s">
        <v>163</v>
      </c>
      <c r="E49" s="1" t="s">
        <v>5</v>
      </c>
      <c r="F49" s="2">
        <v>73.61</v>
      </c>
      <c r="G49" s="2">
        <v>79.51</v>
      </c>
      <c r="H49" s="2">
        <v>79.51</v>
      </c>
      <c r="I49" s="2">
        <v>83.39</v>
      </c>
      <c r="J49" s="2">
        <v>83.39</v>
      </c>
      <c r="K49" s="2">
        <v>86.39</v>
      </c>
      <c r="L49" s="38">
        <f>J49/H49*100</f>
        <v>104.87988932209784</v>
      </c>
      <c r="M49" s="38">
        <f>K49/I49*100</f>
        <v>103.59755366350882</v>
      </c>
      <c r="N49" s="38">
        <f>J49-H49</f>
        <v>3.8799999999999955</v>
      </c>
      <c r="O49" s="38">
        <f>K49-I49</f>
        <v>3</v>
      </c>
      <c r="P49" s="2">
        <f aca="true" t="shared" si="8" ref="P49:S51">F49*1.18</f>
        <v>86.85979999999999</v>
      </c>
      <c r="Q49" s="2">
        <f t="shared" si="8"/>
        <v>93.8218</v>
      </c>
      <c r="R49" s="2">
        <f t="shared" si="8"/>
        <v>93.8218</v>
      </c>
      <c r="S49" s="2">
        <f t="shared" si="8"/>
        <v>98.4002</v>
      </c>
      <c r="T49" s="2">
        <f aca="true" t="shared" si="9" ref="T49:U51">J49*1.18</f>
        <v>98.4002</v>
      </c>
      <c r="U49" s="2">
        <f t="shared" si="9"/>
        <v>101.94019999999999</v>
      </c>
      <c r="V49" s="38">
        <f>T49/R49*100</f>
        <v>104.87988932209784</v>
      </c>
      <c r="W49" s="38">
        <f>U49/S49*100</f>
        <v>103.5975536635088</v>
      </c>
      <c r="X49" s="38">
        <f>T49-R49</f>
        <v>4.578400000000002</v>
      </c>
      <c r="Y49" s="39">
        <f>U49-S49</f>
        <v>3.539999999999992</v>
      </c>
      <c r="Z49" s="142"/>
      <c r="AA49" s="142"/>
      <c r="AB49" s="142"/>
      <c r="AC49" s="142"/>
      <c r="AD49" s="142"/>
      <c r="AE49" s="142"/>
      <c r="AF49" s="142"/>
      <c r="AG49" s="142"/>
      <c r="AH49" s="142"/>
      <c r="AI49" s="143"/>
    </row>
    <row r="50" spans="1:35" ht="24.75" customHeight="1">
      <c r="A50" s="72" t="s">
        <v>42</v>
      </c>
      <c r="B50" s="55" t="s">
        <v>67</v>
      </c>
      <c r="C50" s="55" t="s">
        <v>103</v>
      </c>
      <c r="D50" s="116" t="s">
        <v>163</v>
      </c>
      <c r="E50" s="1" t="s">
        <v>5</v>
      </c>
      <c r="F50" s="2">
        <v>3.49</v>
      </c>
      <c r="G50" s="2">
        <v>4.41</v>
      </c>
      <c r="H50" s="2">
        <v>4.41</v>
      </c>
      <c r="I50" s="2">
        <v>4.63</v>
      </c>
      <c r="J50" s="2">
        <v>4.63</v>
      </c>
      <c r="K50" s="2">
        <v>4.81</v>
      </c>
      <c r="L50" s="38">
        <f>J50/H50*100</f>
        <v>104.98866213151928</v>
      </c>
      <c r="M50" s="38">
        <f>K50/I50*100</f>
        <v>103.88768898488121</v>
      </c>
      <c r="N50" s="38">
        <f>J50-H50</f>
        <v>0.21999999999999975</v>
      </c>
      <c r="O50" s="38">
        <f>K50-I50</f>
        <v>0.17999999999999972</v>
      </c>
      <c r="P50" s="2">
        <f t="shared" si="8"/>
        <v>4.1182</v>
      </c>
      <c r="Q50" s="2">
        <f t="shared" si="8"/>
        <v>5.2038</v>
      </c>
      <c r="R50" s="2">
        <f t="shared" si="8"/>
        <v>5.2038</v>
      </c>
      <c r="S50" s="2">
        <f t="shared" si="8"/>
        <v>5.463399999999999</v>
      </c>
      <c r="T50" s="2">
        <f t="shared" si="9"/>
        <v>5.463399999999999</v>
      </c>
      <c r="U50" s="2">
        <f t="shared" si="9"/>
        <v>5.675799999999999</v>
      </c>
      <c r="V50" s="38">
        <f>T50/R50*100</f>
        <v>104.98866213151925</v>
      </c>
      <c r="W50" s="38">
        <f>U50/S50*100</f>
        <v>103.88768898488121</v>
      </c>
      <c r="X50" s="38">
        <f>T50-R50</f>
        <v>0.25959999999999894</v>
      </c>
      <c r="Y50" s="39">
        <f>U50-S50</f>
        <v>0.2123999999999997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</row>
    <row r="51" spans="1:35" ht="24.75" customHeight="1">
      <c r="A51" s="72" t="s">
        <v>43</v>
      </c>
      <c r="B51" s="55" t="s">
        <v>67</v>
      </c>
      <c r="C51" s="55" t="s">
        <v>102</v>
      </c>
      <c r="D51" s="116" t="s">
        <v>163</v>
      </c>
      <c r="E51" s="1" t="s">
        <v>10</v>
      </c>
      <c r="F51" s="2">
        <v>1020.2</v>
      </c>
      <c r="G51" s="2">
        <v>1092.6</v>
      </c>
      <c r="H51" s="2">
        <v>1092.6</v>
      </c>
      <c r="I51" s="2">
        <v>1145.85</v>
      </c>
      <c r="J51" s="2">
        <v>1145.85</v>
      </c>
      <c r="K51" s="2">
        <v>1187.43</v>
      </c>
      <c r="L51" s="38">
        <f>J51/H51*100</f>
        <v>104.8736957715541</v>
      </c>
      <c r="M51" s="38">
        <f>K51/I51*100</f>
        <v>103.62874721822229</v>
      </c>
      <c r="N51" s="38">
        <f>J51-H51</f>
        <v>53.25</v>
      </c>
      <c r="O51" s="38">
        <f>K51-I51</f>
        <v>41.580000000000155</v>
      </c>
      <c r="P51" s="2">
        <f t="shared" si="8"/>
        <v>1203.836</v>
      </c>
      <c r="Q51" s="2">
        <f t="shared" si="8"/>
        <v>1289.2679999999998</v>
      </c>
      <c r="R51" s="2">
        <f t="shared" si="8"/>
        <v>1289.2679999999998</v>
      </c>
      <c r="S51" s="2">
        <f t="shared" si="8"/>
        <v>1352.1029999999998</v>
      </c>
      <c r="T51" s="2">
        <f t="shared" si="9"/>
        <v>1352.1029999999998</v>
      </c>
      <c r="U51" s="2">
        <f t="shared" si="9"/>
        <v>1401.1674</v>
      </c>
      <c r="V51" s="38">
        <f>T51/R51*100</f>
        <v>104.8736957715541</v>
      </c>
      <c r="W51" s="38">
        <f>U51/S51*100</f>
        <v>103.6287472182223</v>
      </c>
      <c r="X51" s="38">
        <f>T51-R51</f>
        <v>62.835000000000036</v>
      </c>
      <c r="Y51" s="39">
        <f>U51-S51</f>
        <v>49.064400000000205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</row>
    <row r="52" spans="1:35" ht="47.25" customHeight="1">
      <c r="A52" s="57" t="s">
        <v>100</v>
      </c>
      <c r="B52" s="23"/>
      <c r="C52" s="23"/>
      <c r="D52" s="116" t="s">
        <v>163</v>
      </c>
      <c r="E52" s="1" t="s">
        <v>5</v>
      </c>
      <c r="F52" s="2"/>
      <c r="G52" s="2"/>
      <c r="H52" s="2"/>
      <c r="I52" s="2"/>
      <c r="J52" s="2">
        <v>158.54</v>
      </c>
      <c r="K52" s="2">
        <v>164.45</v>
      </c>
      <c r="L52" s="38"/>
      <c r="M52" s="38"/>
      <c r="N52" s="38"/>
      <c r="O52" s="38"/>
      <c r="P52" s="2"/>
      <c r="Q52" s="2"/>
      <c r="R52" s="2"/>
      <c r="S52" s="2"/>
      <c r="T52" s="2">
        <v>158.54</v>
      </c>
      <c r="U52" s="2">
        <v>164.45</v>
      </c>
      <c r="V52" s="38"/>
      <c r="W52" s="38"/>
      <c r="X52" s="38"/>
      <c r="Y52" s="39"/>
      <c r="Z52" s="142"/>
      <c r="AA52" s="142"/>
      <c r="AB52" s="142"/>
      <c r="AC52" s="142"/>
      <c r="AD52" s="142"/>
      <c r="AE52" s="142"/>
      <c r="AF52" s="142"/>
      <c r="AG52" s="142"/>
      <c r="AH52" s="142"/>
      <c r="AI52" s="143"/>
    </row>
    <row r="53" spans="1:35" ht="26.25" customHeight="1">
      <c r="A53" s="72" t="s">
        <v>42</v>
      </c>
      <c r="B53" s="55" t="s">
        <v>67</v>
      </c>
      <c r="C53" s="55" t="s">
        <v>102</v>
      </c>
      <c r="D53" s="116" t="s">
        <v>163</v>
      </c>
      <c r="E53" s="1" t="s">
        <v>5</v>
      </c>
      <c r="F53" s="2">
        <v>23.19</v>
      </c>
      <c r="G53" s="2">
        <v>26.49</v>
      </c>
      <c r="H53" s="2">
        <v>26.49</v>
      </c>
      <c r="I53" s="2">
        <v>27.56</v>
      </c>
      <c r="J53" s="2">
        <v>27.56</v>
      </c>
      <c r="K53" s="2">
        <v>28.95</v>
      </c>
      <c r="L53" s="38">
        <f>J53/H53*100</f>
        <v>104.03926009815025</v>
      </c>
      <c r="M53" s="38">
        <f>K53/I53*100</f>
        <v>105.04354136429608</v>
      </c>
      <c r="N53" s="38">
        <f>J53-H53</f>
        <v>1.0700000000000003</v>
      </c>
      <c r="O53" s="38">
        <f>K53-I53</f>
        <v>1.3900000000000006</v>
      </c>
      <c r="P53" s="2">
        <v>23.19</v>
      </c>
      <c r="Q53" s="2">
        <v>26.49</v>
      </c>
      <c r="R53" s="2">
        <v>26.49</v>
      </c>
      <c r="S53" s="2">
        <v>27.56</v>
      </c>
      <c r="T53" s="2">
        <v>27.56</v>
      </c>
      <c r="U53" s="2">
        <v>28.95</v>
      </c>
      <c r="V53" s="38">
        <f>T53/R53*100</f>
        <v>104.03926009815025</v>
      </c>
      <c r="W53" s="38">
        <f>U53/S53*100</f>
        <v>105.04354136429608</v>
      </c>
      <c r="X53" s="38">
        <f>T53-R53</f>
        <v>1.0700000000000003</v>
      </c>
      <c r="Y53" s="39">
        <f>U53-S53</f>
        <v>1.3900000000000006</v>
      </c>
      <c r="Z53" s="142"/>
      <c r="AA53" s="142"/>
      <c r="AB53" s="142"/>
      <c r="AC53" s="142"/>
      <c r="AD53" s="142"/>
      <c r="AE53" s="142"/>
      <c r="AF53" s="142"/>
      <c r="AG53" s="142"/>
      <c r="AH53" s="142"/>
      <c r="AI53" s="143"/>
    </row>
    <row r="54" spans="1:35" ht="26.25" customHeight="1">
      <c r="A54" s="72" t="s">
        <v>43</v>
      </c>
      <c r="B54" s="55" t="s">
        <v>67</v>
      </c>
      <c r="C54" s="55" t="s">
        <v>102</v>
      </c>
      <c r="D54" s="116" t="s">
        <v>163</v>
      </c>
      <c r="E54" s="1" t="s">
        <v>10</v>
      </c>
      <c r="F54" s="2">
        <v>1715.32</v>
      </c>
      <c r="G54" s="2">
        <v>1849.1</v>
      </c>
      <c r="H54" s="2">
        <v>1849.1</v>
      </c>
      <c r="I54" s="2">
        <v>1905.56</v>
      </c>
      <c r="J54" s="2">
        <v>1905.56</v>
      </c>
      <c r="K54" s="2">
        <v>1971.26</v>
      </c>
      <c r="L54" s="38">
        <f>J54/H54*100</f>
        <v>103.0533773186956</v>
      </c>
      <c r="M54" s="38">
        <f>K54/I54*100</f>
        <v>103.44780536955017</v>
      </c>
      <c r="N54" s="38">
        <f>J54-H54</f>
        <v>56.460000000000036</v>
      </c>
      <c r="O54" s="38">
        <f>K54-I54</f>
        <v>65.70000000000005</v>
      </c>
      <c r="P54" s="2">
        <v>1715.32</v>
      </c>
      <c r="Q54" s="2">
        <v>1849.1</v>
      </c>
      <c r="R54" s="2">
        <v>1849.1</v>
      </c>
      <c r="S54" s="2">
        <v>1905.56</v>
      </c>
      <c r="T54" s="2">
        <v>1905.56</v>
      </c>
      <c r="U54" s="2">
        <v>1971.26</v>
      </c>
      <c r="V54" s="38">
        <f>T54/R54*100</f>
        <v>103.0533773186956</v>
      </c>
      <c r="W54" s="38">
        <f>U54/S54*100</f>
        <v>103.44780536955017</v>
      </c>
      <c r="X54" s="38">
        <f>T54-R54</f>
        <v>56.460000000000036</v>
      </c>
      <c r="Y54" s="39">
        <f>U54-S54</f>
        <v>65.70000000000005</v>
      </c>
      <c r="Z54" s="142"/>
      <c r="AA54" s="142"/>
      <c r="AB54" s="142"/>
      <c r="AC54" s="142"/>
      <c r="AD54" s="142"/>
      <c r="AE54" s="142"/>
      <c r="AF54" s="142"/>
      <c r="AG54" s="142"/>
      <c r="AH54" s="142"/>
      <c r="AI54" s="143"/>
    </row>
    <row r="55" spans="1:35" ht="76.5" customHeight="1">
      <c r="A55" s="113" t="s">
        <v>143</v>
      </c>
      <c r="B55" s="55" t="s">
        <v>67</v>
      </c>
      <c r="C55" s="55"/>
      <c r="D55" s="55"/>
      <c r="E55" s="1"/>
      <c r="F55" s="2"/>
      <c r="G55" s="2"/>
      <c r="H55" s="2"/>
      <c r="I55" s="2"/>
      <c r="J55" s="2"/>
      <c r="K55" s="2"/>
      <c r="L55" s="38"/>
      <c r="M55" s="38"/>
      <c r="N55" s="38"/>
      <c r="O55" s="38"/>
      <c r="P55" s="2"/>
      <c r="Q55" s="2"/>
      <c r="R55" s="2"/>
      <c r="S55" s="2"/>
      <c r="T55" s="2"/>
      <c r="U55" s="2"/>
      <c r="V55" s="38"/>
      <c r="W55" s="38"/>
      <c r="X55" s="38"/>
      <c r="Y55" s="39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</row>
    <row r="56" spans="1:35" ht="24" customHeight="1">
      <c r="A56" s="74" t="s">
        <v>47</v>
      </c>
      <c r="B56" s="55"/>
      <c r="C56" s="55" t="s">
        <v>134</v>
      </c>
      <c r="D56" s="116" t="s">
        <v>163</v>
      </c>
      <c r="E56" s="1" t="s">
        <v>5</v>
      </c>
      <c r="F56" s="2">
        <v>94.14</v>
      </c>
      <c r="G56" s="2">
        <v>101.86</v>
      </c>
      <c r="H56" s="2">
        <v>101.86</v>
      </c>
      <c r="I56" s="2">
        <v>108.05</v>
      </c>
      <c r="J56" s="2">
        <v>108.05</v>
      </c>
      <c r="K56" s="2">
        <v>112.1</v>
      </c>
      <c r="L56" s="38">
        <f aca="true" t="shared" si="10" ref="L56:L61">J56/H56*100</f>
        <v>106.0769683879835</v>
      </c>
      <c r="M56" s="38">
        <f aca="true" t="shared" si="11" ref="M56:M61">K56/I56*100</f>
        <v>103.7482646922721</v>
      </c>
      <c r="N56" s="38">
        <f aca="true" t="shared" si="12" ref="N56:N61">J56-H56</f>
        <v>6.189999999999998</v>
      </c>
      <c r="O56" s="38">
        <f aca="true" t="shared" si="13" ref="O56:O61">K56-I56</f>
        <v>4.049999999999997</v>
      </c>
      <c r="P56" s="2">
        <f>F56*1.18</f>
        <v>111.0852</v>
      </c>
      <c r="Q56" s="2">
        <v>120.19</v>
      </c>
      <c r="R56" s="2">
        <v>120.19</v>
      </c>
      <c r="S56" s="2">
        <v>127.5</v>
      </c>
      <c r="T56" s="2">
        <f aca="true" t="shared" si="14" ref="T56:U61">J56*1.18</f>
        <v>127.499</v>
      </c>
      <c r="U56" s="2">
        <f t="shared" si="14"/>
        <v>132.278</v>
      </c>
      <c r="V56" s="38">
        <f aca="true" t="shared" si="15" ref="V56:V61">T56/R56*100</f>
        <v>106.08120475913137</v>
      </c>
      <c r="W56" s="38">
        <f aca="true" t="shared" si="16" ref="W56:W61">U56/S56*100</f>
        <v>103.74745098039216</v>
      </c>
      <c r="X56" s="38">
        <f aca="true" t="shared" si="17" ref="X56:X61">T56-R56</f>
        <v>7.3089999999999975</v>
      </c>
      <c r="Y56" s="39">
        <f aca="true" t="shared" si="18" ref="Y56:Y61">U56-S56</f>
        <v>4.777999999999992</v>
      </c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</row>
    <row r="57" spans="1:35" ht="29.25" customHeight="1">
      <c r="A57" s="72" t="s">
        <v>42</v>
      </c>
      <c r="B57" s="55" t="s">
        <v>67</v>
      </c>
      <c r="C57" s="55" t="s">
        <v>134</v>
      </c>
      <c r="D57" s="116" t="s">
        <v>163</v>
      </c>
      <c r="E57" s="1" t="s">
        <v>5</v>
      </c>
      <c r="F57" s="2">
        <v>15.46</v>
      </c>
      <c r="G57" s="2">
        <v>17.04</v>
      </c>
      <c r="H57" s="2">
        <v>17.04</v>
      </c>
      <c r="I57" s="2">
        <v>18.06</v>
      </c>
      <c r="J57" s="2">
        <v>18.06</v>
      </c>
      <c r="K57" s="2">
        <v>18.92</v>
      </c>
      <c r="L57" s="38">
        <f t="shared" si="10"/>
        <v>105.98591549295774</v>
      </c>
      <c r="M57" s="38">
        <f t="shared" si="11"/>
        <v>104.76190476190479</v>
      </c>
      <c r="N57" s="38">
        <f t="shared" si="12"/>
        <v>1.0199999999999996</v>
      </c>
      <c r="O57" s="38">
        <f t="shared" si="13"/>
        <v>0.860000000000003</v>
      </c>
      <c r="P57" s="2">
        <f>F57*1.18</f>
        <v>18.2428</v>
      </c>
      <c r="Q57" s="2">
        <f>G57*1.18</f>
        <v>20.1072</v>
      </c>
      <c r="R57" s="2">
        <v>20.11</v>
      </c>
      <c r="S57" s="2">
        <v>21.31</v>
      </c>
      <c r="T57" s="2">
        <f t="shared" si="14"/>
        <v>21.310799999999997</v>
      </c>
      <c r="U57" s="2">
        <f t="shared" si="14"/>
        <v>22.3256</v>
      </c>
      <c r="V57" s="38">
        <f t="shared" si="15"/>
        <v>105.97115862754846</v>
      </c>
      <c r="W57" s="38">
        <f t="shared" si="16"/>
        <v>104.76583763491321</v>
      </c>
      <c r="X57" s="38">
        <f t="shared" si="17"/>
        <v>1.2007999999999974</v>
      </c>
      <c r="Y57" s="39">
        <f t="shared" si="18"/>
        <v>1.0156000000000027</v>
      </c>
      <c r="Z57" s="142"/>
      <c r="AA57" s="142"/>
      <c r="AB57" s="142"/>
      <c r="AC57" s="142"/>
      <c r="AD57" s="142"/>
      <c r="AE57" s="142"/>
      <c r="AF57" s="142"/>
      <c r="AG57" s="142"/>
      <c r="AH57" s="142"/>
      <c r="AI57" s="143"/>
    </row>
    <row r="58" spans="1:35" ht="31.5" customHeight="1">
      <c r="A58" s="72" t="s">
        <v>43</v>
      </c>
      <c r="B58" s="55" t="s">
        <v>67</v>
      </c>
      <c r="C58" s="55" t="s">
        <v>134</v>
      </c>
      <c r="D58" s="116" t="s">
        <v>163</v>
      </c>
      <c r="E58" s="1" t="s">
        <v>10</v>
      </c>
      <c r="F58" s="2">
        <v>1144.72</v>
      </c>
      <c r="G58" s="2">
        <v>1234</v>
      </c>
      <c r="H58" s="2">
        <v>1234</v>
      </c>
      <c r="I58" s="2">
        <v>1309.27</v>
      </c>
      <c r="J58" s="2">
        <v>1309.27</v>
      </c>
      <c r="K58" s="2">
        <v>1355.74</v>
      </c>
      <c r="L58" s="38">
        <f t="shared" si="10"/>
        <v>106.09967585089142</v>
      </c>
      <c r="M58" s="38">
        <f t="shared" si="11"/>
        <v>103.54930610187355</v>
      </c>
      <c r="N58" s="38">
        <f t="shared" si="12"/>
        <v>75.26999999999998</v>
      </c>
      <c r="O58" s="38">
        <f t="shared" si="13"/>
        <v>46.47000000000003</v>
      </c>
      <c r="P58" s="2">
        <f>F58*1.18</f>
        <v>1350.7695999999999</v>
      </c>
      <c r="Q58" s="2">
        <f>G58*1.18</f>
        <v>1456.12</v>
      </c>
      <c r="R58" s="2">
        <v>1456.12</v>
      </c>
      <c r="S58" s="2">
        <v>1544.94</v>
      </c>
      <c r="T58" s="2">
        <f t="shared" si="14"/>
        <v>1544.9386</v>
      </c>
      <c r="U58" s="2">
        <f t="shared" si="14"/>
        <v>1599.7731999999999</v>
      </c>
      <c r="V58" s="38">
        <f t="shared" si="15"/>
        <v>106.09967585089142</v>
      </c>
      <c r="W58" s="38">
        <f t="shared" si="16"/>
        <v>103.54921226714305</v>
      </c>
      <c r="X58" s="38">
        <f t="shared" si="17"/>
        <v>88.81860000000006</v>
      </c>
      <c r="Y58" s="39">
        <f t="shared" si="18"/>
        <v>54.833199999999806</v>
      </c>
      <c r="Z58" s="142"/>
      <c r="AA58" s="142"/>
      <c r="AB58" s="142"/>
      <c r="AC58" s="142"/>
      <c r="AD58" s="142"/>
      <c r="AE58" s="142"/>
      <c r="AF58" s="142"/>
      <c r="AG58" s="142"/>
      <c r="AH58" s="142"/>
      <c r="AI58" s="143"/>
    </row>
    <row r="59" spans="1:35" ht="32.25" customHeight="1">
      <c r="A59" s="124" t="s">
        <v>165</v>
      </c>
      <c r="B59" s="55"/>
      <c r="C59" s="55" t="s">
        <v>134</v>
      </c>
      <c r="D59" s="116" t="s">
        <v>163</v>
      </c>
      <c r="E59" s="1" t="s">
        <v>5</v>
      </c>
      <c r="F59" s="2">
        <v>103.27</v>
      </c>
      <c r="G59" s="2">
        <v>111.7</v>
      </c>
      <c r="H59" s="2">
        <v>111.7</v>
      </c>
      <c r="I59" s="2">
        <v>117.89</v>
      </c>
      <c r="J59" s="2">
        <v>117.88</v>
      </c>
      <c r="K59" s="2">
        <v>123.32</v>
      </c>
      <c r="L59" s="38">
        <f t="shared" si="10"/>
        <v>105.53267681289167</v>
      </c>
      <c r="M59" s="38">
        <f t="shared" si="11"/>
        <v>104.60598863347188</v>
      </c>
      <c r="N59" s="38">
        <f t="shared" si="12"/>
        <v>6.179999999999993</v>
      </c>
      <c r="O59" s="38">
        <f t="shared" si="13"/>
        <v>5.429999999999993</v>
      </c>
      <c r="P59" s="2">
        <f>F59*1.18</f>
        <v>121.8586</v>
      </c>
      <c r="Q59" s="2">
        <f>G59*1.18</f>
        <v>131.80599999999998</v>
      </c>
      <c r="R59" s="2">
        <v>131.81</v>
      </c>
      <c r="S59" s="2">
        <v>139.11</v>
      </c>
      <c r="T59" s="2">
        <f t="shared" si="14"/>
        <v>139.0984</v>
      </c>
      <c r="U59" s="2">
        <f t="shared" si="14"/>
        <v>145.5176</v>
      </c>
      <c r="V59" s="38">
        <f t="shared" si="15"/>
        <v>105.52947424322889</v>
      </c>
      <c r="W59" s="38">
        <f t="shared" si="16"/>
        <v>104.60613902666952</v>
      </c>
      <c r="X59" s="38">
        <f t="shared" si="17"/>
        <v>7.288399999999996</v>
      </c>
      <c r="Y59" s="39">
        <f t="shared" si="18"/>
        <v>6.407599999999974</v>
      </c>
      <c r="Z59" s="142"/>
      <c r="AA59" s="142"/>
      <c r="AB59" s="142"/>
      <c r="AC59" s="142"/>
      <c r="AD59" s="142"/>
      <c r="AE59" s="142"/>
      <c r="AF59" s="142"/>
      <c r="AG59" s="142"/>
      <c r="AH59" s="142"/>
      <c r="AI59" s="143"/>
    </row>
    <row r="60" spans="1:35" ht="24" customHeight="1">
      <c r="A60" s="72" t="s">
        <v>42</v>
      </c>
      <c r="B60" s="55" t="s">
        <v>67</v>
      </c>
      <c r="C60" s="55" t="s">
        <v>134</v>
      </c>
      <c r="D60" s="116" t="s">
        <v>163</v>
      </c>
      <c r="E60" s="1" t="s">
        <v>5</v>
      </c>
      <c r="F60" s="2">
        <v>15.46</v>
      </c>
      <c r="G60" s="2">
        <v>17.04</v>
      </c>
      <c r="H60" s="2">
        <v>17.04</v>
      </c>
      <c r="I60" s="2">
        <v>18.06</v>
      </c>
      <c r="J60" s="2">
        <v>18.06</v>
      </c>
      <c r="K60" s="2">
        <v>18.92</v>
      </c>
      <c r="L60" s="38">
        <f t="shared" si="10"/>
        <v>105.98591549295774</v>
      </c>
      <c r="M60" s="38">
        <f t="shared" si="11"/>
        <v>104.76190476190479</v>
      </c>
      <c r="N60" s="38">
        <f t="shared" si="12"/>
        <v>1.0199999999999996</v>
      </c>
      <c r="O60" s="38">
        <f t="shared" si="13"/>
        <v>0.860000000000003</v>
      </c>
      <c r="P60" s="2">
        <f>F60*1.18</f>
        <v>18.2428</v>
      </c>
      <c r="Q60" s="2">
        <f>G60*1.18</f>
        <v>20.1072</v>
      </c>
      <c r="R60" s="2">
        <v>20.11</v>
      </c>
      <c r="S60" s="2">
        <v>21.31</v>
      </c>
      <c r="T60" s="2">
        <f t="shared" si="14"/>
        <v>21.310799999999997</v>
      </c>
      <c r="U60" s="2">
        <f t="shared" si="14"/>
        <v>22.3256</v>
      </c>
      <c r="V60" s="38">
        <f t="shared" si="15"/>
        <v>105.97115862754846</v>
      </c>
      <c r="W60" s="38">
        <f t="shared" si="16"/>
        <v>104.76583763491321</v>
      </c>
      <c r="X60" s="38">
        <f t="shared" si="17"/>
        <v>1.2007999999999974</v>
      </c>
      <c r="Y60" s="39">
        <f t="shared" si="18"/>
        <v>1.0156000000000027</v>
      </c>
      <c r="Z60" s="142"/>
      <c r="AA60" s="142"/>
      <c r="AB60" s="142"/>
      <c r="AC60" s="142"/>
      <c r="AD60" s="142"/>
      <c r="AE60" s="142"/>
      <c r="AF60" s="142"/>
      <c r="AG60" s="142"/>
      <c r="AH60" s="142"/>
      <c r="AI60" s="143"/>
    </row>
    <row r="61" spans="1:35" ht="27" customHeight="1">
      <c r="A61" s="72" t="s">
        <v>43</v>
      </c>
      <c r="B61" s="55" t="s">
        <v>67</v>
      </c>
      <c r="C61" s="55" t="s">
        <v>134</v>
      </c>
      <c r="D61" s="116" t="s">
        <v>163</v>
      </c>
      <c r="E61" s="1" t="s">
        <v>10</v>
      </c>
      <c r="F61" s="2">
        <v>1277.54</v>
      </c>
      <c r="G61" s="2">
        <v>1377.19</v>
      </c>
      <c r="H61" s="2">
        <v>1377.19</v>
      </c>
      <c r="I61" s="2">
        <v>1452.38</v>
      </c>
      <c r="J61" s="2">
        <v>1452.38</v>
      </c>
      <c r="K61" s="2">
        <v>1518.95</v>
      </c>
      <c r="L61" s="38">
        <f t="shared" si="10"/>
        <v>105.45966787443999</v>
      </c>
      <c r="M61" s="38">
        <f t="shared" si="11"/>
        <v>104.58351120230243</v>
      </c>
      <c r="N61" s="38">
        <f t="shared" si="12"/>
        <v>75.19000000000005</v>
      </c>
      <c r="O61" s="38">
        <f t="shared" si="13"/>
        <v>66.56999999999994</v>
      </c>
      <c r="P61" s="2">
        <f>F61*1.18</f>
        <v>1507.4971999999998</v>
      </c>
      <c r="Q61" s="2">
        <f>G61*1.18</f>
        <v>1625.0842</v>
      </c>
      <c r="R61" s="2">
        <v>1625.08</v>
      </c>
      <c r="S61" s="2">
        <v>1713.81</v>
      </c>
      <c r="T61" s="2">
        <f t="shared" si="14"/>
        <v>1713.8084000000001</v>
      </c>
      <c r="U61" s="2">
        <f t="shared" si="14"/>
        <v>1792.3609999999999</v>
      </c>
      <c r="V61" s="38">
        <f t="shared" si="15"/>
        <v>105.45994043370173</v>
      </c>
      <c r="W61" s="38">
        <f t="shared" si="16"/>
        <v>104.58341356393066</v>
      </c>
      <c r="X61" s="38">
        <f t="shared" si="17"/>
        <v>88.72840000000019</v>
      </c>
      <c r="Y61" s="39">
        <f t="shared" si="18"/>
        <v>78.55099999999993</v>
      </c>
      <c r="Z61" s="142"/>
      <c r="AA61" s="142"/>
      <c r="AB61" s="142"/>
      <c r="AC61" s="142"/>
      <c r="AD61" s="142"/>
      <c r="AE61" s="142"/>
      <c r="AF61" s="142"/>
      <c r="AG61" s="142"/>
      <c r="AH61" s="142"/>
      <c r="AI61" s="143"/>
    </row>
    <row r="62" spans="1:35" ht="13.5" customHeight="1">
      <c r="A62" s="75" t="s">
        <v>44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6"/>
      <c r="Z62" s="146"/>
      <c r="AA62" s="146"/>
      <c r="AB62" s="146"/>
      <c r="AC62" s="146"/>
      <c r="AD62" s="146"/>
      <c r="AE62" s="146"/>
      <c r="AF62" s="146"/>
      <c r="AG62" s="146"/>
      <c r="AH62" s="146"/>
      <c r="AI62" s="147"/>
    </row>
    <row r="63" spans="1:35" ht="39.75" customHeight="1">
      <c r="A63" s="57" t="s">
        <v>2</v>
      </c>
      <c r="B63" s="23"/>
      <c r="C63" s="23"/>
      <c r="D63" s="23"/>
      <c r="E63" s="1"/>
      <c r="F63" s="2"/>
      <c r="G63" s="2"/>
      <c r="H63" s="2"/>
      <c r="I63" s="2"/>
      <c r="J63" s="2"/>
      <c r="K63" s="2"/>
      <c r="L63" s="38"/>
      <c r="M63" s="38"/>
      <c r="N63" s="38"/>
      <c r="O63" s="38"/>
      <c r="P63" s="2"/>
      <c r="Q63" s="2"/>
      <c r="R63" s="2"/>
      <c r="S63" s="2"/>
      <c r="T63" s="2"/>
      <c r="U63" s="2"/>
      <c r="V63" s="38"/>
      <c r="W63" s="38"/>
      <c r="X63" s="41"/>
      <c r="Y63" s="42"/>
      <c r="Z63" s="148"/>
      <c r="AA63" s="148"/>
      <c r="AB63" s="148"/>
      <c r="AC63" s="148"/>
      <c r="AD63" s="148"/>
      <c r="AE63" s="148"/>
      <c r="AF63" s="148"/>
      <c r="AG63" s="148"/>
      <c r="AH63" s="148"/>
      <c r="AI63" s="149"/>
    </row>
    <row r="64" spans="1:35" ht="24.75" customHeight="1">
      <c r="A64" s="73" t="s">
        <v>45</v>
      </c>
      <c r="B64" s="55" t="s">
        <v>67</v>
      </c>
      <c r="C64" s="55" t="s">
        <v>102</v>
      </c>
      <c r="D64" s="116" t="s">
        <v>163</v>
      </c>
      <c r="E64" s="1" t="s">
        <v>5</v>
      </c>
      <c r="F64" s="2">
        <v>19.65</v>
      </c>
      <c r="G64" s="2">
        <v>22.47</v>
      </c>
      <c r="H64" s="2">
        <v>22.47</v>
      </c>
      <c r="I64" s="2">
        <v>23.38</v>
      </c>
      <c r="J64" s="2">
        <v>23.38</v>
      </c>
      <c r="K64" s="2">
        <v>24.55</v>
      </c>
      <c r="L64" s="38">
        <f>J64/H64*100</f>
        <v>104.04984423676014</v>
      </c>
      <c r="M64" s="38">
        <f>K64/I64*100</f>
        <v>105.00427715996578</v>
      </c>
      <c r="N64" s="38">
        <f>J64-H64</f>
        <v>0.9100000000000001</v>
      </c>
      <c r="O64" s="38">
        <f>K64-I64</f>
        <v>1.1700000000000017</v>
      </c>
      <c r="P64" s="2">
        <f aca="true" t="shared" si="19" ref="P64:U65">F64*1.18</f>
        <v>23.186999999999998</v>
      </c>
      <c r="Q64" s="2">
        <f t="shared" si="19"/>
        <v>26.514599999999998</v>
      </c>
      <c r="R64" s="2">
        <f t="shared" si="19"/>
        <v>26.514599999999998</v>
      </c>
      <c r="S64" s="2">
        <f t="shared" si="19"/>
        <v>27.588399999999996</v>
      </c>
      <c r="T64" s="2">
        <f t="shared" si="19"/>
        <v>27.588399999999996</v>
      </c>
      <c r="U64" s="2">
        <f t="shared" si="19"/>
        <v>28.968999999999998</v>
      </c>
      <c r="V64" s="38">
        <f>T64/R64*100</f>
        <v>104.04984423676011</v>
      </c>
      <c r="W64" s="38">
        <f>U64/S64*100</f>
        <v>105.00427715996578</v>
      </c>
      <c r="X64" s="38">
        <f>T64-R64</f>
        <v>1.0737999999999985</v>
      </c>
      <c r="Y64" s="39">
        <f>U64-S64</f>
        <v>1.3806000000000012</v>
      </c>
      <c r="Z64" s="142"/>
      <c r="AA64" s="142"/>
      <c r="AB64" s="142"/>
      <c r="AC64" s="142"/>
      <c r="AD64" s="142"/>
      <c r="AE64" s="142"/>
      <c r="AF64" s="142"/>
      <c r="AG64" s="142"/>
      <c r="AH64" s="142"/>
      <c r="AI64" s="143"/>
    </row>
    <row r="65" spans="1:35" ht="36" customHeight="1" thickBot="1">
      <c r="A65" s="77" t="s">
        <v>101</v>
      </c>
      <c r="B65" s="78" t="s">
        <v>67</v>
      </c>
      <c r="C65" s="78" t="s">
        <v>102</v>
      </c>
      <c r="D65" s="116" t="s">
        <v>163</v>
      </c>
      <c r="E65" s="8" t="s">
        <v>10</v>
      </c>
      <c r="F65" s="9">
        <v>1846.64</v>
      </c>
      <c r="G65" s="9">
        <v>2031.2</v>
      </c>
      <c r="H65" s="9">
        <v>2031.2</v>
      </c>
      <c r="I65" s="9">
        <v>2089.67</v>
      </c>
      <c r="J65" s="9">
        <v>2089.67</v>
      </c>
      <c r="K65" s="9">
        <v>2163.8</v>
      </c>
      <c r="L65" s="38">
        <f>J65/H65*100</f>
        <v>102.87859393461993</v>
      </c>
      <c r="M65" s="38">
        <f>K65/I65*100</f>
        <v>103.54745007584931</v>
      </c>
      <c r="N65" s="38">
        <f>J65-H65</f>
        <v>58.47000000000003</v>
      </c>
      <c r="O65" s="38">
        <f>K65-I65</f>
        <v>74.13000000000011</v>
      </c>
      <c r="P65" s="9">
        <f t="shared" si="19"/>
        <v>2179.0352</v>
      </c>
      <c r="Q65" s="9">
        <f t="shared" si="19"/>
        <v>2396.816</v>
      </c>
      <c r="R65" s="9">
        <f t="shared" si="19"/>
        <v>2396.816</v>
      </c>
      <c r="S65" s="9">
        <f t="shared" si="19"/>
        <v>2465.8106</v>
      </c>
      <c r="T65" s="9">
        <f t="shared" si="19"/>
        <v>2465.8106</v>
      </c>
      <c r="U65" s="9">
        <f t="shared" si="19"/>
        <v>2553.284</v>
      </c>
      <c r="V65" s="38">
        <f>T65/R65*100</f>
        <v>102.87859393461993</v>
      </c>
      <c r="W65" s="38">
        <f>U65/S65*100</f>
        <v>103.54745007584931</v>
      </c>
      <c r="X65" s="38">
        <f>T65-R65</f>
        <v>68.99459999999999</v>
      </c>
      <c r="Y65" s="39">
        <f>U65-S65</f>
        <v>87.47340000000031</v>
      </c>
      <c r="Z65" s="150"/>
      <c r="AA65" s="150"/>
      <c r="AB65" s="150"/>
      <c r="AC65" s="150"/>
      <c r="AD65" s="150"/>
      <c r="AE65" s="150"/>
      <c r="AF65" s="150"/>
      <c r="AG65" s="150"/>
      <c r="AH65" s="150"/>
      <c r="AI65" s="151"/>
    </row>
    <row r="66" spans="1:35" ht="15.75" thickBot="1">
      <c r="A66" s="190" t="s">
        <v>15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2"/>
      <c r="Z66" s="152" t="s">
        <v>15</v>
      </c>
      <c r="AA66" s="153"/>
      <c r="AB66" s="153"/>
      <c r="AC66" s="153"/>
      <c r="AD66" s="153"/>
      <c r="AE66" s="153"/>
      <c r="AF66" s="153"/>
      <c r="AG66" s="153"/>
      <c r="AH66" s="153"/>
      <c r="AI66" s="154"/>
    </row>
    <row r="67" spans="1:35" ht="33.75" customHeight="1">
      <c r="A67" s="133" t="s">
        <v>167</v>
      </c>
      <c r="B67" s="31" t="s">
        <v>72</v>
      </c>
      <c r="C67" s="31" t="s">
        <v>104</v>
      </c>
      <c r="D67" s="31" t="s">
        <v>166</v>
      </c>
      <c r="E67" s="13" t="s">
        <v>10</v>
      </c>
      <c r="F67" s="35">
        <v>1846.64</v>
      </c>
      <c r="G67" s="35">
        <v>2031.2</v>
      </c>
      <c r="H67" s="35">
        <v>2031.2</v>
      </c>
      <c r="I67" s="35">
        <v>2089.67</v>
      </c>
      <c r="J67" s="35">
        <v>2089.67</v>
      </c>
      <c r="K67" s="35">
        <v>2163.8</v>
      </c>
      <c r="L67" s="43">
        <f>J67/H67*100</f>
        <v>102.87859393461993</v>
      </c>
      <c r="M67" s="43">
        <f>K67/I67*100</f>
        <v>103.54745007584931</v>
      </c>
      <c r="N67" s="43">
        <f>J67-H67</f>
        <v>58.47000000000003</v>
      </c>
      <c r="O67" s="43">
        <f>K67-I67</f>
        <v>74.13000000000011</v>
      </c>
      <c r="P67" s="35">
        <f aca="true" t="shared" si="20" ref="P67:U67">F67*1.18</f>
        <v>2179.0352</v>
      </c>
      <c r="Q67" s="35">
        <f t="shared" si="20"/>
        <v>2396.816</v>
      </c>
      <c r="R67" s="35">
        <f t="shared" si="20"/>
        <v>2396.816</v>
      </c>
      <c r="S67" s="35">
        <f t="shared" si="20"/>
        <v>2465.8106</v>
      </c>
      <c r="T67" s="35">
        <f t="shared" si="20"/>
        <v>2465.8106</v>
      </c>
      <c r="U67" s="35">
        <f t="shared" si="20"/>
        <v>2553.284</v>
      </c>
      <c r="V67" s="43">
        <f>T67/R67*100</f>
        <v>102.87859393461993</v>
      </c>
      <c r="W67" s="43">
        <f>U67/S67*100</f>
        <v>103.54745007584931</v>
      </c>
      <c r="X67" s="43">
        <f>T67-R67</f>
        <v>68.99459999999999</v>
      </c>
      <c r="Y67" s="44">
        <f>U67-S67</f>
        <v>87.47340000000031</v>
      </c>
      <c r="Z67" s="66" t="s">
        <v>105</v>
      </c>
      <c r="AA67" s="64" t="s">
        <v>10</v>
      </c>
      <c r="AB67" s="68">
        <v>2089.67</v>
      </c>
      <c r="AC67" s="68">
        <v>2170.03</v>
      </c>
      <c r="AD67" s="68">
        <v>2170.03</v>
      </c>
      <c r="AE67" s="68">
        <v>2246.41</v>
      </c>
      <c r="AF67" s="65">
        <f aca="true" t="shared" si="21" ref="AF67:AI68">AB67*1.18</f>
        <v>2465.8106</v>
      </c>
      <c r="AG67" s="65">
        <f t="shared" si="21"/>
        <v>2560.6354</v>
      </c>
      <c r="AH67" s="65">
        <f t="shared" si="21"/>
        <v>2560.6354</v>
      </c>
      <c r="AI67" s="65">
        <f t="shared" si="21"/>
        <v>2650.7637999999997</v>
      </c>
    </row>
    <row r="68" spans="1:35" ht="37.5" customHeight="1">
      <c r="A68" s="57" t="s">
        <v>73</v>
      </c>
      <c r="B68" s="23" t="s">
        <v>72</v>
      </c>
      <c r="C68" s="23" t="s">
        <v>104</v>
      </c>
      <c r="D68" s="70" t="s">
        <v>166</v>
      </c>
      <c r="E68" s="1" t="s">
        <v>10</v>
      </c>
      <c r="F68" s="2">
        <v>1589</v>
      </c>
      <c r="G68" s="2">
        <v>1748.4</v>
      </c>
      <c r="H68" s="2">
        <v>1748.4</v>
      </c>
      <c r="I68" s="2">
        <v>1862.04</v>
      </c>
      <c r="J68" s="2">
        <v>1862.04</v>
      </c>
      <c r="K68" s="2">
        <v>1979.35</v>
      </c>
      <c r="L68" s="38">
        <f>J68/H68*100</f>
        <v>106.49965682910087</v>
      </c>
      <c r="M68" s="38">
        <f>K68/I68*100</f>
        <v>106.30007948271786</v>
      </c>
      <c r="N68" s="38">
        <f>J68-H68</f>
        <v>113.63999999999987</v>
      </c>
      <c r="O68" s="38">
        <f>K68-I68</f>
        <v>117.30999999999995</v>
      </c>
      <c r="P68" s="2">
        <v>1875.02</v>
      </c>
      <c r="Q68" s="2">
        <v>2063.11</v>
      </c>
      <c r="R68" s="2">
        <f>H68*1.18</f>
        <v>2063.112</v>
      </c>
      <c r="S68" s="2">
        <f>I68*1.18</f>
        <v>2197.2072</v>
      </c>
      <c r="T68" s="2">
        <f>J68*1.18</f>
        <v>2197.2072</v>
      </c>
      <c r="U68" s="2">
        <f>K68*1.18</f>
        <v>2335.633</v>
      </c>
      <c r="V68" s="38">
        <f>T68/R68*100</f>
        <v>106.49965682910087</v>
      </c>
      <c r="W68" s="38">
        <f>U68/S68*100</f>
        <v>106.30007948271786</v>
      </c>
      <c r="X68" s="38">
        <f>T68-R68</f>
        <v>134.09519999999975</v>
      </c>
      <c r="Y68" s="39">
        <f>U68-S68</f>
        <v>138.42579999999998</v>
      </c>
      <c r="Z68" s="66" t="s">
        <v>105</v>
      </c>
      <c r="AA68" s="64" t="s">
        <v>10</v>
      </c>
      <c r="AB68" s="69">
        <v>1862.04</v>
      </c>
      <c r="AC68" s="69">
        <v>1933.55</v>
      </c>
      <c r="AD68" s="69">
        <v>1933.55</v>
      </c>
      <c r="AE68" s="69">
        <v>2002.26</v>
      </c>
      <c r="AF68" s="65">
        <f t="shared" si="21"/>
        <v>2197.2072</v>
      </c>
      <c r="AG68" s="65">
        <f t="shared" si="21"/>
        <v>2281.589</v>
      </c>
      <c r="AH68" s="65">
        <f t="shared" si="21"/>
        <v>2281.589</v>
      </c>
      <c r="AI68" s="65">
        <f t="shared" si="21"/>
        <v>2362.6668</v>
      </c>
    </row>
    <row r="69" spans="1:35" ht="62.25" customHeight="1">
      <c r="A69" s="96" t="s">
        <v>168</v>
      </c>
      <c r="B69" s="100"/>
      <c r="C69" s="23" t="s">
        <v>123</v>
      </c>
      <c r="D69" s="70" t="s">
        <v>166</v>
      </c>
      <c r="E69" s="1" t="s">
        <v>10</v>
      </c>
      <c r="F69" s="2"/>
      <c r="G69" s="2"/>
      <c r="H69" s="2"/>
      <c r="I69" s="2">
        <v>1692.24</v>
      </c>
      <c r="J69" s="2">
        <v>1692.24</v>
      </c>
      <c r="K69" s="2">
        <v>1793.77</v>
      </c>
      <c r="L69" s="38"/>
      <c r="M69" s="38">
        <f>K69/I69*100</f>
        <v>105.99973998959958</v>
      </c>
      <c r="N69" s="38"/>
      <c r="O69" s="38">
        <f>K69-I69</f>
        <v>101.52999999999997</v>
      </c>
      <c r="P69" s="2"/>
      <c r="Q69" s="2"/>
      <c r="R69" s="2"/>
      <c r="S69" s="2">
        <v>1996.84</v>
      </c>
      <c r="T69" s="2">
        <v>1996.84</v>
      </c>
      <c r="U69" s="2">
        <v>2116.65</v>
      </c>
      <c r="V69" s="38"/>
      <c r="W69" s="38">
        <f>U69/S69*100</f>
        <v>105.99997996835</v>
      </c>
      <c r="X69" s="38"/>
      <c r="Y69" s="39">
        <f>U69-S69</f>
        <v>119.81000000000017</v>
      </c>
      <c r="Z69" s="66"/>
      <c r="AA69" s="64"/>
      <c r="AB69" s="65"/>
      <c r="AC69" s="65"/>
      <c r="AD69" s="65"/>
      <c r="AE69" s="65"/>
      <c r="AF69" s="65"/>
      <c r="AG69" s="65"/>
      <c r="AH69" s="65"/>
      <c r="AI69" s="65"/>
    </row>
    <row r="70" spans="1:35" ht="61.5" customHeight="1">
      <c r="A70" s="96" t="s">
        <v>169</v>
      </c>
      <c r="B70" s="104"/>
      <c r="C70" s="23" t="s">
        <v>123</v>
      </c>
      <c r="D70" s="70" t="s">
        <v>166</v>
      </c>
      <c r="E70" s="1" t="s">
        <v>10</v>
      </c>
      <c r="F70" s="2"/>
      <c r="G70" s="2"/>
      <c r="H70" s="2"/>
      <c r="I70" s="2">
        <v>1802.64</v>
      </c>
      <c r="J70" s="2">
        <v>1802.64</v>
      </c>
      <c r="K70" s="2">
        <v>1916.21</v>
      </c>
      <c r="L70" s="38"/>
      <c r="M70" s="38">
        <f>K70/I70*100</f>
        <v>106.30020414503171</v>
      </c>
      <c r="N70" s="38"/>
      <c r="O70" s="38">
        <f>K70-I70</f>
        <v>113.56999999999994</v>
      </c>
      <c r="P70" s="2"/>
      <c r="Q70" s="2"/>
      <c r="R70" s="2"/>
      <c r="S70" s="2">
        <v>2127.12</v>
      </c>
      <c r="T70" s="2">
        <f>J70*1.18</f>
        <v>2127.1152</v>
      </c>
      <c r="U70" s="2">
        <f>K70*1.18</f>
        <v>2261.1277999999998</v>
      </c>
      <c r="V70" s="38"/>
      <c r="W70" s="38">
        <f>U70/S70*100</f>
        <v>106.29996427093911</v>
      </c>
      <c r="X70" s="38"/>
      <c r="Y70" s="39">
        <f>U70-S70</f>
        <v>134.00779999999986</v>
      </c>
      <c r="Z70" s="66"/>
      <c r="AA70" s="64"/>
      <c r="AB70" s="69"/>
      <c r="AC70" s="69"/>
      <c r="AD70" s="69"/>
      <c r="AE70" s="69"/>
      <c r="AF70" s="65"/>
      <c r="AG70" s="65"/>
      <c r="AH70" s="65"/>
      <c r="AI70" s="65"/>
    </row>
    <row r="71" spans="1:35" ht="31.5" customHeight="1">
      <c r="A71" s="57" t="s">
        <v>122</v>
      </c>
      <c r="B71" s="23" t="s">
        <v>70</v>
      </c>
      <c r="C71" s="23" t="s">
        <v>109</v>
      </c>
      <c r="D71" s="70"/>
      <c r="E71" s="1" t="s">
        <v>10</v>
      </c>
      <c r="F71" s="2">
        <v>1736.41</v>
      </c>
      <c r="G71" s="2">
        <v>1871.8</v>
      </c>
      <c r="H71" s="2">
        <v>1871.8</v>
      </c>
      <c r="I71" s="2">
        <v>1945.88</v>
      </c>
      <c r="J71" s="2"/>
      <c r="K71" s="2"/>
      <c r="L71" s="38"/>
      <c r="M71" s="38"/>
      <c r="N71" s="38"/>
      <c r="O71" s="38"/>
      <c r="P71" s="2">
        <v>1736.41</v>
      </c>
      <c r="Q71" s="2">
        <v>1871.8</v>
      </c>
      <c r="R71" s="2">
        <v>1871.8</v>
      </c>
      <c r="S71" s="2">
        <v>1945.88</v>
      </c>
      <c r="T71" s="2"/>
      <c r="U71" s="2"/>
      <c r="V71" s="38"/>
      <c r="W71" s="38"/>
      <c r="X71" s="38"/>
      <c r="Y71" s="39"/>
      <c r="Z71" s="66" t="s">
        <v>109</v>
      </c>
      <c r="AA71" s="64" t="s">
        <v>10</v>
      </c>
      <c r="AB71" s="65">
        <v>1967</v>
      </c>
      <c r="AC71" s="65">
        <v>2041.9</v>
      </c>
      <c r="AD71" s="65"/>
      <c r="AE71" s="65"/>
      <c r="AF71" s="65">
        <v>1967</v>
      </c>
      <c r="AG71" s="65">
        <v>2041.9</v>
      </c>
      <c r="AH71" s="65"/>
      <c r="AI71" s="65"/>
    </row>
    <row r="72" spans="1:35" ht="37.5" customHeight="1">
      <c r="A72" s="57" t="s">
        <v>124</v>
      </c>
      <c r="B72" s="23" t="s">
        <v>70</v>
      </c>
      <c r="C72" s="23" t="s">
        <v>109</v>
      </c>
      <c r="D72" s="23"/>
      <c r="E72" s="1" t="s">
        <v>10</v>
      </c>
      <c r="F72" s="2">
        <v>1853.49</v>
      </c>
      <c r="G72" s="2">
        <v>1997.3</v>
      </c>
      <c r="H72" s="2">
        <v>1997.3</v>
      </c>
      <c r="I72" s="2">
        <v>2067.61</v>
      </c>
      <c r="J72" s="2"/>
      <c r="K72" s="2"/>
      <c r="L72" s="38"/>
      <c r="M72" s="38"/>
      <c r="N72" s="38"/>
      <c r="O72" s="38"/>
      <c r="P72" s="2">
        <v>1853.49</v>
      </c>
      <c r="Q72" s="2">
        <v>1997.3</v>
      </c>
      <c r="R72" s="2">
        <v>1997.3</v>
      </c>
      <c r="S72" s="2">
        <v>2067.61</v>
      </c>
      <c r="T72" s="2"/>
      <c r="U72" s="2"/>
      <c r="V72" s="38"/>
      <c r="W72" s="38"/>
      <c r="X72" s="38"/>
      <c r="Y72" s="39"/>
      <c r="Z72" s="66" t="s">
        <v>109</v>
      </c>
      <c r="AA72" s="64" t="s">
        <v>10</v>
      </c>
      <c r="AB72" s="65">
        <v>2093.4</v>
      </c>
      <c r="AC72" s="65">
        <v>2168.8</v>
      </c>
      <c r="AD72" s="65"/>
      <c r="AE72" s="65"/>
      <c r="AF72" s="65">
        <v>2093.4</v>
      </c>
      <c r="AG72" s="65">
        <v>2168.8</v>
      </c>
      <c r="AH72" s="65"/>
      <c r="AI72" s="65"/>
    </row>
    <row r="73" spans="1:35" ht="28.5" customHeight="1">
      <c r="A73" s="57" t="s">
        <v>48</v>
      </c>
      <c r="B73" s="23" t="s">
        <v>68</v>
      </c>
      <c r="C73" s="23" t="s">
        <v>104</v>
      </c>
      <c r="D73" s="70" t="s">
        <v>166</v>
      </c>
      <c r="E73" s="1" t="s">
        <v>10</v>
      </c>
      <c r="F73" s="2">
        <v>2413.9</v>
      </c>
      <c r="G73" s="2">
        <v>2471.7</v>
      </c>
      <c r="H73" s="2">
        <v>2471.7</v>
      </c>
      <c r="I73" s="2">
        <v>2556.12</v>
      </c>
      <c r="J73" s="2">
        <v>2465.81</v>
      </c>
      <c r="K73" s="2">
        <v>2553.28</v>
      </c>
      <c r="L73" s="38">
        <f>J73/H73*100</f>
        <v>99.76170247198284</v>
      </c>
      <c r="M73" s="38">
        <f>K73/I73*100</f>
        <v>99.8888941051281</v>
      </c>
      <c r="N73" s="38">
        <f>J73-H73</f>
        <v>-5.889999999999873</v>
      </c>
      <c r="O73" s="38">
        <f>K73-I73</f>
        <v>-2.8399999999996908</v>
      </c>
      <c r="P73" s="2">
        <v>2413.9</v>
      </c>
      <c r="Q73" s="2">
        <v>2471.7</v>
      </c>
      <c r="R73" s="2">
        <v>2471.7</v>
      </c>
      <c r="S73" s="2">
        <v>2556.12</v>
      </c>
      <c r="T73" s="2">
        <v>2465.81</v>
      </c>
      <c r="U73" s="2">
        <v>2553.28</v>
      </c>
      <c r="V73" s="38">
        <f>T73/R73*100</f>
        <v>99.76170247198284</v>
      </c>
      <c r="W73" s="38">
        <f>U73/S73*100</f>
        <v>99.8888941051281</v>
      </c>
      <c r="X73" s="38">
        <f>T73-R73</f>
        <v>-5.889999999999873</v>
      </c>
      <c r="Y73" s="39">
        <f>U73-S73</f>
        <v>-2.8399999999996908</v>
      </c>
      <c r="Z73" s="66" t="s">
        <v>105</v>
      </c>
      <c r="AA73" s="64" t="s">
        <v>10</v>
      </c>
      <c r="AB73" s="65">
        <v>2556.12</v>
      </c>
      <c r="AC73" s="65">
        <v>2667.03</v>
      </c>
      <c r="AD73" s="65">
        <v>2667.03</v>
      </c>
      <c r="AE73" s="65">
        <v>2769.89</v>
      </c>
      <c r="AF73" s="65">
        <v>2556.12</v>
      </c>
      <c r="AG73" s="65">
        <v>2667.03</v>
      </c>
      <c r="AH73" s="65">
        <v>2667.03</v>
      </c>
      <c r="AI73" s="65">
        <v>2769.89</v>
      </c>
    </row>
    <row r="74" spans="1:35" ht="42" customHeight="1">
      <c r="A74" s="57" t="s">
        <v>98</v>
      </c>
      <c r="B74" s="23" t="s">
        <v>69</v>
      </c>
      <c r="C74" s="23" t="s">
        <v>104</v>
      </c>
      <c r="D74" s="70" t="s">
        <v>166</v>
      </c>
      <c r="E74" s="1" t="s">
        <v>10</v>
      </c>
      <c r="F74" s="2">
        <v>1020.2</v>
      </c>
      <c r="G74" s="2">
        <v>1092.6</v>
      </c>
      <c r="H74" s="2">
        <v>1092.6</v>
      </c>
      <c r="I74" s="2">
        <v>1145.85</v>
      </c>
      <c r="J74" s="2">
        <v>1145.85</v>
      </c>
      <c r="K74" s="2">
        <v>1187.43</v>
      </c>
      <c r="L74" s="38">
        <f>J74/H74*100</f>
        <v>104.8736957715541</v>
      </c>
      <c r="M74" s="38">
        <f>K74/I74*100</f>
        <v>103.62874721822229</v>
      </c>
      <c r="N74" s="38">
        <f>J74-H74</f>
        <v>53.25</v>
      </c>
      <c r="O74" s="38">
        <f>K74-I74</f>
        <v>41.580000000000155</v>
      </c>
      <c r="P74" s="2">
        <f aca="true" t="shared" si="22" ref="P74:S75">F74*1.18</f>
        <v>1203.836</v>
      </c>
      <c r="Q74" s="2">
        <f t="shared" si="22"/>
        <v>1289.2679999999998</v>
      </c>
      <c r="R74" s="2">
        <f t="shared" si="22"/>
        <v>1289.2679999999998</v>
      </c>
      <c r="S74" s="2">
        <f t="shared" si="22"/>
        <v>1352.1029999999998</v>
      </c>
      <c r="T74" s="2">
        <f>J74*1.18</f>
        <v>1352.1029999999998</v>
      </c>
      <c r="U74" s="2">
        <f>K74*1.18</f>
        <v>1401.1674</v>
      </c>
      <c r="V74" s="38">
        <f>T74/R74*100</f>
        <v>104.8736957715541</v>
      </c>
      <c r="W74" s="38">
        <f>U74/S74*100</f>
        <v>103.6287472182223</v>
      </c>
      <c r="X74" s="38">
        <f>T74-R74</f>
        <v>62.835000000000036</v>
      </c>
      <c r="Y74" s="39">
        <f>U74-S74</f>
        <v>49.064400000000205</v>
      </c>
      <c r="Z74" s="66" t="s">
        <v>105</v>
      </c>
      <c r="AA74" s="64" t="s">
        <v>10</v>
      </c>
      <c r="AB74" s="69">
        <v>1145.85</v>
      </c>
      <c r="AC74" s="69">
        <v>1129.5</v>
      </c>
      <c r="AD74" s="69">
        <v>1129.5</v>
      </c>
      <c r="AE74" s="69">
        <v>1170.93</v>
      </c>
      <c r="AF74" s="65">
        <f aca="true" t="shared" si="23" ref="AF74:AI75">AB74*1.18</f>
        <v>1352.1029999999998</v>
      </c>
      <c r="AG74" s="65">
        <f t="shared" si="23"/>
        <v>1332.81</v>
      </c>
      <c r="AH74" s="65">
        <f t="shared" si="23"/>
        <v>1332.81</v>
      </c>
      <c r="AI74" s="65">
        <f t="shared" si="23"/>
        <v>1381.6974</v>
      </c>
    </row>
    <row r="75" spans="1:35" ht="33" customHeight="1">
      <c r="A75" s="57" t="s">
        <v>106</v>
      </c>
      <c r="B75" s="23" t="s">
        <v>69</v>
      </c>
      <c r="C75" s="23" t="s">
        <v>104</v>
      </c>
      <c r="D75" s="70" t="s">
        <v>166</v>
      </c>
      <c r="E75" s="1" t="s">
        <v>10</v>
      </c>
      <c r="F75" s="2">
        <v>1955.6</v>
      </c>
      <c r="G75" s="2">
        <v>1966</v>
      </c>
      <c r="H75" s="2">
        <v>1966</v>
      </c>
      <c r="I75" s="2">
        <v>2083.06</v>
      </c>
      <c r="J75" s="2">
        <v>2083.06</v>
      </c>
      <c r="K75" s="2">
        <v>2147.03</v>
      </c>
      <c r="L75" s="38">
        <f>J75/H75*100</f>
        <v>105.95422177009155</v>
      </c>
      <c r="M75" s="38">
        <f>K75/I75*100</f>
        <v>103.07096291033385</v>
      </c>
      <c r="N75" s="38">
        <f>J75-H75</f>
        <v>117.05999999999995</v>
      </c>
      <c r="O75" s="38">
        <f>K75-I75</f>
        <v>63.970000000000255</v>
      </c>
      <c r="P75" s="2">
        <f t="shared" si="22"/>
        <v>2307.6079999999997</v>
      </c>
      <c r="Q75" s="2">
        <f t="shared" si="22"/>
        <v>2319.8799999999997</v>
      </c>
      <c r="R75" s="2">
        <f t="shared" si="22"/>
        <v>2319.8799999999997</v>
      </c>
      <c r="S75" s="2">
        <f t="shared" si="22"/>
        <v>2458.0108</v>
      </c>
      <c r="T75" s="2">
        <f>J75*1.18</f>
        <v>2458.0108</v>
      </c>
      <c r="U75" s="2">
        <f>K75*1.18</f>
        <v>2533.4954000000002</v>
      </c>
      <c r="V75" s="38">
        <f>T75/R75*100</f>
        <v>105.95422177009158</v>
      </c>
      <c r="W75" s="38">
        <f>U75/S75*100</f>
        <v>103.07096291033385</v>
      </c>
      <c r="X75" s="38">
        <f>T75-R75</f>
        <v>138.13080000000036</v>
      </c>
      <c r="Y75" s="39">
        <f>U75-S75</f>
        <v>75.48460000000023</v>
      </c>
      <c r="Z75" s="66" t="s">
        <v>105</v>
      </c>
      <c r="AA75" s="64" t="s">
        <v>10</v>
      </c>
      <c r="AB75" s="69">
        <v>2083.06</v>
      </c>
      <c r="AC75" s="69">
        <v>2190.59</v>
      </c>
      <c r="AD75" s="69">
        <v>2190.59</v>
      </c>
      <c r="AE75" s="69">
        <v>2285.28</v>
      </c>
      <c r="AF75" s="65">
        <f t="shared" si="23"/>
        <v>2458.0108</v>
      </c>
      <c r="AG75" s="65">
        <f t="shared" si="23"/>
        <v>2584.8962</v>
      </c>
      <c r="AH75" s="65">
        <f t="shared" si="23"/>
        <v>2584.8962</v>
      </c>
      <c r="AI75" s="65">
        <f t="shared" si="23"/>
        <v>2696.6304</v>
      </c>
    </row>
    <row r="76" spans="1:35" ht="37.5" customHeight="1">
      <c r="A76" s="57" t="s">
        <v>107</v>
      </c>
      <c r="B76" s="23" t="s">
        <v>69</v>
      </c>
      <c r="C76" s="23" t="s">
        <v>104</v>
      </c>
      <c r="D76" s="70" t="s">
        <v>166</v>
      </c>
      <c r="E76" s="1" t="s">
        <v>10</v>
      </c>
      <c r="F76" s="2">
        <v>1941.18</v>
      </c>
      <c r="G76" s="2">
        <v>2020</v>
      </c>
      <c r="H76" s="2">
        <v>1884.79</v>
      </c>
      <c r="I76" s="2">
        <v>1994.65</v>
      </c>
      <c r="J76" s="2">
        <v>1828.18</v>
      </c>
      <c r="K76" s="2">
        <v>1882.11</v>
      </c>
      <c r="L76" s="38">
        <f>J76/H76*100</f>
        <v>96.99648236673582</v>
      </c>
      <c r="M76" s="38">
        <f>K76/I76*100</f>
        <v>94.35790740230115</v>
      </c>
      <c r="N76" s="38">
        <f>J76-H76</f>
        <v>-56.6099999999999</v>
      </c>
      <c r="O76" s="38">
        <f>K76-I76</f>
        <v>-112.54000000000019</v>
      </c>
      <c r="P76" s="2">
        <v>1013.5</v>
      </c>
      <c r="Q76" s="2">
        <v>1135.12</v>
      </c>
      <c r="R76" s="2">
        <v>1135.12</v>
      </c>
      <c r="S76" s="2">
        <v>1215</v>
      </c>
      <c r="T76" s="2">
        <v>1215</v>
      </c>
      <c r="U76" s="2">
        <v>1300.05</v>
      </c>
      <c r="V76" s="38">
        <f>T76/R76*100</f>
        <v>107.03714144760026</v>
      </c>
      <c r="W76" s="38">
        <f>U76/S76*100</f>
        <v>107</v>
      </c>
      <c r="X76" s="38">
        <f>T76-R76</f>
        <v>79.88000000000011</v>
      </c>
      <c r="Y76" s="39">
        <f>U76-S76</f>
        <v>85.04999999999995</v>
      </c>
      <c r="Z76" s="66" t="s">
        <v>105</v>
      </c>
      <c r="AA76" s="64" t="s">
        <v>10</v>
      </c>
      <c r="AB76" s="69">
        <v>1994.65</v>
      </c>
      <c r="AC76" s="69">
        <v>2107.18</v>
      </c>
      <c r="AD76" s="69">
        <v>2107.18</v>
      </c>
      <c r="AE76" s="69">
        <v>2206.02</v>
      </c>
      <c r="AF76" s="65">
        <v>1215</v>
      </c>
      <c r="AG76" s="65">
        <v>1302.48</v>
      </c>
      <c r="AH76" s="65">
        <v>1302.48</v>
      </c>
      <c r="AI76" s="65">
        <v>1391.05</v>
      </c>
    </row>
    <row r="77" spans="1:35" ht="28.5" customHeight="1">
      <c r="A77" s="57" t="s">
        <v>7</v>
      </c>
      <c r="B77" s="23" t="s">
        <v>68</v>
      </c>
      <c r="C77" s="23" t="s">
        <v>104</v>
      </c>
      <c r="D77" s="70" t="s">
        <v>166</v>
      </c>
      <c r="E77" s="1" t="s">
        <v>10</v>
      </c>
      <c r="F77" s="2">
        <v>1423.27</v>
      </c>
      <c r="G77" s="2">
        <v>1534.3</v>
      </c>
      <c r="H77" s="2">
        <v>1531.23</v>
      </c>
      <c r="I77" s="2">
        <v>1577.85</v>
      </c>
      <c r="J77" s="2">
        <v>1577.85</v>
      </c>
      <c r="K77" s="2">
        <v>1627.12</v>
      </c>
      <c r="L77" s="38">
        <f>J77/H77*100</f>
        <v>103.04461119492171</v>
      </c>
      <c r="M77" s="38">
        <f>K77/I77*100</f>
        <v>103.12260354279556</v>
      </c>
      <c r="N77" s="38">
        <f>J77-H77</f>
        <v>46.61999999999989</v>
      </c>
      <c r="O77" s="38">
        <f>K77-I77</f>
        <v>49.26999999999998</v>
      </c>
      <c r="P77" s="2">
        <f aca="true" t="shared" si="24" ref="P77:U77">F77*1.18</f>
        <v>1679.4586</v>
      </c>
      <c r="Q77" s="2">
        <f t="shared" si="24"/>
        <v>1810.474</v>
      </c>
      <c r="R77" s="2">
        <f t="shared" si="24"/>
        <v>1806.8514</v>
      </c>
      <c r="S77" s="2">
        <f t="shared" si="24"/>
        <v>1861.8629999999998</v>
      </c>
      <c r="T77" s="2">
        <f t="shared" si="24"/>
        <v>1861.8629999999998</v>
      </c>
      <c r="U77" s="2">
        <f t="shared" si="24"/>
        <v>1920.0015999999998</v>
      </c>
      <c r="V77" s="38">
        <f>T77/R77*100</f>
        <v>103.04461119492171</v>
      </c>
      <c r="W77" s="38">
        <f>U77/S77*100</f>
        <v>103.12260354279556</v>
      </c>
      <c r="X77" s="38">
        <f>T77-R77</f>
        <v>55.01159999999982</v>
      </c>
      <c r="Y77" s="39">
        <f>U77-S77</f>
        <v>58.1386</v>
      </c>
      <c r="Z77" s="66" t="s">
        <v>105</v>
      </c>
      <c r="AA77" s="64" t="s">
        <v>10</v>
      </c>
      <c r="AB77" s="69">
        <v>1577.85</v>
      </c>
      <c r="AC77" s="69">
        <v>1627.49</v>
      </c>
      <c r="AD77" s="69">
        <v>1627.49</v>
      </c>
      <c r="AE77" s="69">
        <v>1676.07</v>
      </c>
      <c r="AF77" s="65">
        <f>AB77*1.18</f>
        <v>1861.8629999999998</v>
      </c>
      <c r="AG77" s="65">
        <f>AC77*1.18</f>
        <v>1920.4381999999998</v>
      </c>
      <c r="AH77" s="65">
        <f>AD77*1.18</f>
        <v>1920.4381999999998</v>
      </c>
      <c r="AI77" s="65">
        <f>AE77*1.18</f>
        <v>1977.7625999999998</v>
      </c>
    </row>
    <row r="78" spans="1:35" ht="27.75" customHeight="1">
      <c r="A78" s="57" t="s">
        <v>55</v>
      </c>
      <c r="B78" s="23" t="s">
        <v>70</v>
      </c>
      <c r="C78" s="23" t="s">
        <v>109</v>
      </c>
      <c r="D78" s="70" t="s">
        <v>170</v>
      </c>
      <c r="E78" s="1" t="s">
        <v>10</v>
      </c>
      <c r="F78" s="2">
        <v>1715.32</v>
      </c>
      <c r="G78" s="2">
        <v>1849.1</v>
      </c>
      <c r="H78" s="2">
        <v>1849.1</v>
      </c>
      <c r="I78" s="2">
        <v>1905.56</v>
      </c>
      <c r="J78" s="2">
        <v>1905.56</v>
      </c>
      <c r="K78" s="2">
        <v>1971.26</v>
      </c>
      <c r="L78" s="38">
        <f>J78/H78*100</f>
        <v>103.0533773186956</v>
      </c>
      <c r="M78" s="38">
        <f>K78/I78*100</f>
        <v>103.44780536955017</v>
      </c>
      <c r="N78" s="38">
        <f>J78-H78</f>
        <v>56.460000000000036</v>
      </c>
      <c r="O78" s="38">
        <f>K78-I78</f>
        <v>65.70000000000005</v>
      </c>
      <c r="P78" s="2">
        <v>1715.32</v>
      </c>
      <c r="Q78" s="2">
        <v>1849.1</v>
      </c>
      <c r="R78" s="2">
        <v>1849.1</v>
      </c>
      <c r="S78" s="2">
        <v>1905.56</v>
      </c>
      <c r="T78" s="2">
        <v>1905.56</v>
      </c>
      <c r="U78" s="2">
        <v>1971.26</v>
      </c>
      <c r="V78" s="38">
        <f>T78/R78*100</f>
        <v>103.0533773186956</v>
      </c>
      <c r="W78" s="38">
        <f>U78/S78*100</f>
        <v>103.44780536955017</v>
      </c>
      <c r="X78" s="38">
        <f>T78-R78</f>
        <v>56.460000000000036</v>
      </c>
      <c r="Y78" s="39">
        <f>U78-S78</f>
        <v>65.70000000000005</v>
      </c>
      <c r="Z78" s="66" t="s">
        <v>109</v>
      </c>
      <c r="AA78" s="64" t="s">
        <v>10</v>
      </c>
      <c r="AB78" s="65">
        <v>1936.1</v>
      </c>
      <c r="AC78" s="65">
        <v>2004.7</v>
      </c>
      <c r="AD78" s="65"/>
      <c r="AE78" s="65"/>
      <c r="AF78" s="65">
        <v>1936.1</v>
      </c>
      <c r="AG78" s="65">
        <v>2004.7</v>
      </c>
      <c r="AH78" s="65"/>
      <c r="AI78" s="65"/>
    </row>
    <row r="79" spans="1:35" ht="33" customHeight="1">
      <c r="A79" s="57" t="s">
        <v>108</v>
      </c>
      <c r="B79" s="23" t="s">
        <v>69</v>
      </c>
      <c r="C79" s="23" t="s">
        <v>104</v>
      </c>
      <c r="D79" s="70" t="s">
        <v>166</v>
      </c>
      <c r="E79" s="1" t="s">
        <v>10</v>
      </c>
      <c r="F79" s="2">
        <v>1714.41</v>
      </c>
      <c r="G79" s="2">
        <v>1821.68</v>
      </c>
      <c r="H79" s="2">
        <v>1821.68</v>
      </c>
      <c r="I79" s="2">
        <v>1903.23</v>
      </c>
      <c r="J79" s="2">
        <v>1903.23</v>
      </c>
      <c r="K79" s="2">
        <v>1971.02</v>
      </c>
      <c r="L79" s="38">
        <f>J79/H79*100</f>
        <v>104.47663695050721</v>
      </c>
      <c r="M79" s="38">
        <f>K79/I79*100</f>
        <v>103.56183960950594</v>
      </c>
      <c r="N79" s="38">
        <f>J79-H79</f>
        <v>81.54999999999995</v>
      </c>
      <c r="O79" s="38">
        <f>K79-I79</f>
        <v>67.78999999999996</v>
      </c>
      <c r="P79" s="2">
        <v>1714.41</v>
      </c>
      <c r="Q79" s="2">
        <v>1821.68</v>
      </c>
      <c r="R79" s="2">
        <v>1821.68</v>
      </c>
      <c r="S79" s="2">
        <v>1903.23</v>
      </c>
      <c r="T79" s="2">
        <v>1903.23</v>
      </c>
      <c r="U79" s="2">
        <v>1971.02</v>
      </c>
      <c r="V79" s="38">
        <f>T79/R79*100</f>
        <v>104.47663695050721</v>
      </c>
      <c r="W79" s="38">
        <f>U79/S79*100</f>
        <v>103.56183960950594</v>
      </c>
      <c r="X79" s="38">
        <f>T79-R79</f>
        <v>81.54999999999995</v>
      </c>
      <c r="Y79" s="39">
        <f>U79-S79</f>
        <v>67.78999999999996</v>
      </c>
      <c r="Z79" s="66" t="s">
        <v>105</v>
      </c>
      <c r="AA79" s="64" t="s">
        <v>10</v>
      </c>
      <c r="AB79" s="69">
        <v>1903.23</v>
      </c>
      <c r="AC79" s="69">
        <v>1976.08</v>
      </c>
      <c r="AD79" s="69">
        <v>1976.08</v>
      </c>
      <c r="AE79" s="69">
        <v>2045.67</v>
      </c>
      <c r="AF79" s="65">
        <v>1903.23</v>
      </c>
      <c r="AG79" s="65">
        <v>1976.08</v>
      </c>
      <c r="AH79" s="65">
        <v>1976.08</v>
      </c>
      <c r="AI79" s="65">
        <v>2045.67</v>
      </c>
    </row>
    <row r="80" spans="1:35" ht="28.5" customHeight="1">
      <c r="A80" s="57" t="s">
        <v>4</v>
      </c>
      <c r="B80" s="23" t="s">
        <v>70</v>
      </c>
      <c r="C80" s="23" t="s">
        <v>109</v>
      </c>
      <c r="D80" s="70" t="s">
        <v>170</v>
      </c>
      <c r="E80" s="1" t="s">
        <v>10</v>
      </c>
      <c r="F80" s="2">
        <v>1233.02</v>
      </c>
      <c r="G80" s="2">
        <v>1306.8</v>
      </c>
      <c r="H80" s="2">
        <v>1306.8</v>
      </c>
      <c r="I80" s="2">
        <v>1351.63</v>
      </c>
      <c r="J80" s="2">
        <v>1351.63</v>
      </c>
      <c r="K80" s="2">
        <v>1410.1</v>
      </c>
      <c r="L80" s="38">
        <f>J80/H80*100</f>
        <v>103.43051729415367</v>
      </c>
      <c r="M80" s="38">
        <f>K80/I80*100</f>
        <v>104.325888001894</v>
      </c>
      <c r="N80" s="38">
        <f>J80-H80</f>
        <v>44.830000000000155</v>
      </c>
      <c r="O80" s="38">
        <f>K80-I80</f>
        <v>58.4699999999998</v>
      </c>
      <c r="P80" s="2">
        <f aca="true" t="shared" si="25" ref="P80:U80">F80*1.18</f>
        <v>1454.9635999999998</v>
      </c>
      <c r="Q80" s="2">
        <f t="shared" si="25"/>
        <v>1542.024</v>
      </c>
      <c r="R80" s="2">
        <f t="shared" si="25"/>
        <v>1542.024</v>
      </c>
      <c r="S80" s="2">
        <f t="shared" si="25"/>
        <v>1594.9234000000001</v>
      </c>
      <c r="T80" s="2">
        <f t="shared" si="25"/>
        <v>1594.9234000000001</v>
      </c>
      <c r="U80" s="2">
        <f t="shared" si="25"/>
        <v>1663.918</v>
      </c>
      <c r="V80" s="38">
        <f>T80/R80*100</f>
        <v>103.43051729415367</v>
      </c>
      <c r="W80" s="38">
        <f>U80/S80*100</f>
        <v>104.325888001894</v>
      </c>
      <c r="X80" s="38">
        <f>T80-R80</f>
        <v>52.89940000000024</v>
      </c>
      <c r="Y80" s="39">
        <f>U80-S80</f>
        <v>68.99459999999976</v>
      </c>
      <c r="Z80" s="66" t="s">
        <v>109</v>
      </c>
      <c r="AA80" s="64" t="s">
        <v>10</v>
      </c>
      <c r="AB80" s="65">
        <v>1374.1</v>
      </c>
      <c r="AC80" s="65">
        <v>1426.8</v>
      </c>
      <c r="AD80" s="65"/>
      <c r="AE80" s="65"/>
      <c r="AF80" s="65">
        <f aca="true" t="shared" si="26" ref="AF80:AG83">AB80*1.18</f>
        <v>1621.4379999999999</v>
      </c>
      <c r="AG80" s="65">
        <f t="shared" si="26"/>
        <v>1683.6239999999998</v>
      </c>
      <c r="AH80" s="65"/>
      <c r="AI80" s="65"/>
    </row>
    <row r="81" spans="1:35" ht="28.5" customHeight="1">
      <c r="A81" s="57" t="s">
        <v>38</v>
      </c>
      <c r="B81" s="23" t="s">
        <v>71</v>
      </c>
      <c r="C81" s="23" t="s">
        <v>104</v>
      </c>
      <c r="D81" s="70" t="s">
        <v>166</v>
      </c>
      <c r="E81" s="1" t="s">
        <v>10</v>
      </c>
      <c r="F81" s="2">
        <v>1412.84</v>
      </c>
      <c r="G81" s="2">
        <v>1523.1</v>
      </c>
      <c r="H81" s="2">
        <v>1523.1</v>
      </c>
      <c r="I81" s="2">
        <v>1635.77</v>
      </c>
      <c r="J81" s="2">
        <v>1635.77</v>
      </c>
      <c r="K81" s="2">
        <v>1689.25</v>
      </c>
      <c r="L81" s="38">
        <f>J81/H81*100</f>
        <v>107.39741317050753</v>
      </c>
      <c r="M81" s="38">
        <f>K81/I81*100</f>
        <v>103.26940829089664</v>
      </c>
      <c r="N81" s="38">
        <f>J81-H81</f>
        <v>112.67000000000007</v>
      </c>
      <c r="O81" s="38">
        <f>K81-I81</f>
        <v>53.48000000000002</v>
      </c>
      <c r="P81" s="2">
        <f>F81*1.18</f>
        <v>1667.1511999999998</v>
      </c>
      <c r="Q81" s="2">
        <f>G81*1.18</f>
        <v>1797.2579999999998</v>
      </c>
      <c r="R81" s="2">
        <f aca="true" t="shared" si="27" ref="R81:S83">H81*1.18</f>
        <v>1797.2579999999998</v>
      </c>
      <c r="S81" s="2">
        <f t="shared" si="27"/>
        <v>1930.2086</v>
      </c>
      <c r="T81" s="2">
        <f aca="true" t="shared" si="28" ref="T81:T89">J81*1.18</f>
        <v>1930.2086</v>
      </c>
      <c r="U81" s="2">
        <f aca="true" t="shared" si="29" ref="U81:U89">K81*1.18</f>
        <v>1993.3149999999998</v>
      </c>
      <c r="V81" s="38">
        <f>T81/R81*100</f>
        <v>107.39741317050753</v>
      </c>
      <c r="W81" s="38">
        <f>U81/S81*100</f>
        <v>103.26940829089664</v>
      </c>
      <c r="X81" s="38">
        <f>T81-R81</f>
        <v>132.95060000000012</v>
      </c>
      <c r="Y81" s="39">
        <f>U81-S81</f>
        <v>63.106399999999894</v>
      </c>
      <c r="Z81" s="66" t="s">
        <v>105</v>
      </c>
      <c r="AA81" s="64" t="s">
        <v>10</v>
      </c>
      <c r="AB81" s="69">
        <v>1635.77</v>
      </c>
      <c r="AC81" s="69">
        <v>1691.91</v>
      </c>
      <c r="AD81" s="69">
        <v>1691.91</v>
      </c>
      <c r="AE81" s="69">
        <v>1745.55</v>
      </c>
      <c r="AF81" s="65">
        <f t="shared" si="26"/>
        <v>1930.2086</v>
      </c>
      <c r="AG81" s="65">
        <f t="shared" si="26"/>
        <v>1996.4538</v>
      </c>
      <c r="AH81" s="65">
        <f>AD81*1.18</f>
        <v>1996.4538</v>
      </c>
      <c r="AI81" s="65">
        <f>AE81*1.18</f>
        <v>2059.749</v>
      </c>
    </row>
    <row r="82" spans="1:35" ht="34.5" customHeight="1">
      <c r="A82" s="57" t="s">
        <v>191</v>
      </c>
      <c r="B82" s="23" t="s">
        <v>71</v>
      </c>
      <c r="C82" s="23" t="s">
        <v>104</v>
      </c>
      <c r="D82" s="70" t="s">
        <v>166</v>
      </c>
      <c r="E82" s="1" t="s">
        <v>10</v>
      </c>
      <c r="F82" s="2">
        <v>1502.11</v>
      </c>
      <c r="G82" s="2">
        <v>1618.7</v>
      </c>
      <c r="H82" s="2">
        <v>1607.42</v>
      </c>
      <c r="I82" s="2">
        <v>1664.85</v>
      </c>
      <c r="J82" s="2">
        <v>1664.85</v>
      </c>
      <c r="K82" s="2">
        <v>1719.49</v>
      </c>
      <c r="L82" s="38">
        <f>J82/H82*100</f>
        <v>103.57280611165717</v>
      </c>
      <c r="M82" s="38">
        <f>K82/I82*100</f>
        <v>103.2819773553173</v>
      </c>
      <c r="N82" s="38">
        <f>J82-H82</f>
        <v>57.429999999999836</v>
      </c>
      <c r="O82" s="38">
        <f>K82-I82</f>
        <v>54.6400000000001</v>
      </c>
      <c r="P82" s="2">
        <f>F82*1.18</f>
        <v>1772.4897999999998</v>
      </c>
      <c r="Q82" s="2">
        <f>G82*1.18</f>
        <v>1910.066</v>
      </c>
      <c r="R82" s="2">
        <f t="shared" si="27"/>
        <v>1896.7556</v>
      </c>
      <c r="S82" s="2">
        <f t="shared" si="27"/>
        <v>1964.5229999999997</v>
      </c>
      <c r="T82" s="2">
        <f t="shared" si="28"/>
        <v>1964.5229999999997</v>
      </c>
      <c r="U82" s="2">
        <f t="shared" si="29"/>
        <v>2028.9982</v>
      </c>
      <c r="V82" s="38">
        <f>T82/R82*100</f>
        <v>103.57280611165717</v>
      </c>
      <c r="W82" s="38">
        <f>U82/S82*100</f>
        <v>103.28197735531732</v>
      </c>
      <c r="X82" s="38">
        <f>T82-R82</f>
        <v>67.76739999999972</v>
      </c>
      <c r="Y82" s="39">
        <f>U82-S82</f>
        <v>64.47520000000031</v>
      </c>
      <c r="Z82" s="66" t="s">
        <v>105</v>
      </c>
      <c r="AA82" s="64" t="s">
        <v>10</v>
      </c>
      <c r="AB82" s="69">
        <v>1664.85</v>
      </c>
      <c r="AC82" s="69">
        <v>1721.87</v>
      </c>
      <c r="AD82" s="69">
        <v>1721.85</v>
      </c>
      <c r="AE82" s="69">
        <v>1776.38</v>
      </c>
      <c r="AF82" s="65">
        <f t="shared" si="26"/>
        <v>1964.5229999999997</v>
      </c>
      <c r="AG82" s="65">
        <f t="shared" si="26"/>
        <v>2031.8065999999997</v>
      </c>
      <c r="AH82" s="65">
        <f>AD82*1.18</f>
        <v>2031.7829999999997</v>
      </c>
      <c r="AI82" s="65">
        <f>AE82*1.18</f>
        <v>2096.1284</v>
      </c>
    </row>
    <row r="83" spans="1:35" ht="28.5" customHeight="1">
      <c r="A83" s="57" t="s">
        <v>8</v>
      </c>
      <c r="B83" s="23" t="s">
        <v>70</v>
      </c>
      <c r="C83" s="23" t="s">
        <v>109</v>
      </c>
      <c r="D83" s="70" t="s">
        <v>170</v>
      </c>
      <c r="E83" s="1" t="s">
        <v>10</v>
      </c>
      <c r="F83" s="2">
        <v>1562.43</v>
      </c>
      <c r="G83" s="2">
        <v>1684.3</v>
      </c>
      <c r="H83" s="2">
        <v>1684.3</v>
      </c>
      <c r="I83" s="2">
        <v>1750.04</v>
      </c>
      <c r="J83" s="2">
        <v>1750.04</v>
      </c>
      <c r="K83" s="2">
        <v>1812.74</v>
      </c>
      <c r="L83" s="38">
        <f>J83/H83*100</f>
        <v>103.90310514753904</v>
      </c>
      <c r="M83" s="38">
        <f>K83/I83*100</f>
        <v>103.58277525085143</v>
      </c>
      <c r="N83" s="38">
        <f>J83-H83</f>
        <v>65.74000000000001</v>
      </c>
      <c r="O83" s="38">
        <f>K83-I83</f>
        <v>62.700000000000045</v>
      </c>
      <c r="P83" s="2">
        <f>F83*1.18</f>
        <v>1843.6674</v>
      </c>
      <c r="Q83" s="2">
        <f>G83*1.18</f>
        <v>1987.474</v>
      </c>
      <c r="R83" s="2">
        <f t="shared" si="27"/>
        <v>1987.474</v>
      </c>
      <c r="S83" s="2">
        <f t="shared" si="27"/>
        <v>2065.0472</v>
      </c>
      <c r="T83" s="2">
        <f t="shared" si="28"/>
        <v>2065.0472</v>
      </c>
      <c r="U83" s="2">
        <f t="shared" si="29"/>
        <v>2139.0332</v>
      </c>
      <c r="V83" s="38">
        <f>T83/R83*100</f>
        <v>103.90310514753904</v>
      </c>
      <c r="W83" s="38">
        <f>U83/S83*100</f>
        <v>103.5827752508514</v>
      </c>
      <c r="X83" s="38">
        <f>T83-R83</f>
        <v>77.57320000000004</v>
      </c>
      <c r="Y83" s="39">
        <f>U83-S83</f>
        <v>73.98599999999988</v>
      </c>
      <c r="Z83" s="66" t="s">
        <v>109</v>
      </c>
      <c r="AA83" s="64" t="s">
        <v>10</v>
      </c>
      <c r="AB83" s="65">
        <v>1766.9</v>
      </c>
      <c r="AC83" s="65">
        <v>1833.2</v>
      </c>
      <c r="AD83" s="65"/>
      <c r="AE83" s="65"/>
      <c r="AF83" s="65">
        <f t="shared" si="26"/>
        <v>2084.942</v>
      </c>
      <c r="AG83" s="65">
        <f t="shared" si="26"/>
        <v>2163.176</v>
      </c>
      <c r="AH83" s="65"/>
      <c r="AI83" s="65"/>
    </row>
    <row r="84" spans="1:35" ht="28.5" customHeight="1">
      <c r="A84" s="58" t="s">
        <v>9</v>
      </c>
      <c r="B84" s="23" t="s">
        <v>70</v>
      </c>
      <c r="C84" s="23" t="s">
        <v>109</v>
      </c>
      <c r="D84" s="70" t="s">
        <v>170</v>
      </c>
      <c r="E84" s="8" t="s">
        <v>10</v>
      </c>
      <c r="F84" s="9">
        <v>1360.1</v>
      </c>
      <c r="G84" s="9">
        <v>1466.2</v>
      </c>
      <c r="H84" s="9">
        <v>1466.2</v>
      </c>
      <c r="I84" s="9">
        <v>1520.27</v>
      </c>
      <c r="J84" s="2">
        <v>1520.27</v>
      </c>
      <c r="K84" s="2">
        <v>1591.39</v>
      </c>
      <c r="L84" s="38">
        <f>J84/H84*100</f>
        <v>103.68776428863728</v>
      </c>
      <c r="M84" s="38">
        <f>K84/I84*100</f>
        <v>104.67811638722071</v>
      </c>
      <c r="N84" s="38">
        <f>J84-H84</f>
        <v>54.069999999999936</v>
      </c>
      <c r="O84" s="38">
        <f>K84-I84</f>
        <v>71.12000000000012</v>
      </c>
      <c r="P84" s="2">
        <f>F84*1.18</f>
        <v>1604.918</v>
      </c>
      <c r="Q84" s="2">
        <f>G84*1.18</f>
        <v>1730.116</v>
      </c>
      <c r="R84" s="2">
        <f>H84*1.18</f>
        <v>1730.116</v>
      </c>
      <c r="S84" s="2">
        <f>I84*1.18</f>
        <v>1793.9186</v>
      </c>
      <c r="T84" s="2">
        <f t="shared" si="28"/>
        <v>1793.9186</v>
      </c>
      <c r="U84" s="2">
        <f t="shared" si="29"/>
        <v>1877.8402</v>
      </c>
      <c r="V84" s="38">
        <f>T84/R84*100</f>
        <v>103.68776428863728</v>
      </c>
      <c r="W84" s="38">
        <f>U84/S84*100</f>
        <v>104.67811638722068</v>
      </c>
      <c r="X84" s="38">
        <f>T84-R84</f>
        <v>63.802599999999984</v>
      </c>
      <c r="Y84" s="39">
        <f>U84-S84</f>
        <v>83.92160000000013</v>
      </c>
      <c r="Z84" s="66" t="s">
        <v>109</v>
      </c>
      <c r="AA84" s="64" t="s">
        <v>10</v>
      </c>
      <c r="AB84" s="65">
        <v>1543.8</v>
      </c>
      <c r="AC84" s="65">
        <v>1605.9</v>
      </c>
      <c r="AD84" s="65"/>
      <c r="AE84" s="65"/>
      <c r="AF84" s="65">
        <f>AB84*1.18</f>
        <v>1821.6839999999997</v>
      </c>
      <c r="AG84" s="65">
        <f>AC84*1.18</f>
        <v>1894.962</v>
      </c>
      <c r="AH84" s="65"/>
      <c r="AI84" s="65"/>
    </row>
    <row r="85" spans="1:35" ht="28.5" customHeight="1">
      <c r="A85" s="58" t="s">
        <v>46</v>
      </c>
      <c r="B85" s="23" t="s">
        <v>69</v>
      </c>
      <c r="C85" s="23" t="s">
        <v>104</v>
      </c>
      <c r="D85" s="70" t="s">
        <v>166</v>
      </c>
      <c r="E85" s="8" t="s">
        <v>10</v>
      </c>
      <c r="F85" s="9">
        <v>1324.25</v>
      </c>
      <c r="G85" s="9">
        <v>1400.4</v>
      </c>
      <c r="H85" s="9">
        <v>1400.4</v>
      </c>
      <c r="I85" s="9">
        <v>1463.19</v>
      </c>
      <c r="J85" s="2">
        <v>1463.19</v>
      </c>
      <c r="K85" s="2">
        <v>1504.44</v>
      </c>
      <c r="L85" s="38">
        <f>J85/H85*100</f>
        <v>104.48371893744644</v>
      </c>
      <c r="M85" s="38">
        <f>K85/I85*100</f>
        <v>102.81918274455128</v>
      </c>
      <c r="N85" s="38">
        <f>J85-H85</f>
        <v>62.789999999999964</v>
      </c>
      <c r="O85" s="38">
        <f>K85-I85</f>
        <v>41.25</v>
      </c>
      <c r="P85" s="9">
        <f>F85*1.18</f>
        <v>1562.615</v>
      </c>
      <c r="Q85" s="9">
        <f>G85*1.18</f>
        <v>1652.472</v>
      </c>
      <c r="R85" s="9">
        <f>H85*1.18</f>
        <v>1652.472</v>
      </c>
      <c r="S85" s="9">
        <f>I85*1.18</f>
        <v>1726.5642</v>
      </c>
      <c r="T85" s="9">
        <f t="shared" si="28"/>
        <v>1726.5642</v>
      </c>
      <c r="U85" s="9">
        <f t="shared" si="29"/>
        <v>1775.2392</v>
      </c>
      <c r="V85" s="38">
        <f>T85/R85*100</f>
        <v>104.48371893744645</v>
      </c>
      <c r="W85" s="38">
        <f>U85/S85*100</f>
        <v>102.81918274455128</v>
      </c>
      <c r="X85" s="38">
        <f>T85-R85</f>
        <v>74.09220000000005</v>
      </c>
      <c r="Y85" s="39">
        <f>U85-S85</f>
        <v>48.674999999999955</v>
      </c>
      <c r="Z85" s="66" t="s">
        <v>105</v>
      </c>
      <c r="AA85" s="64" t="s">
        <v>10</v>
      </c>
      <c r="AB85" s="69">
        <v>1463.19</v>
      </c>
      <c r="AC85" s="69">
        <v>1501.03</v>
      </c>
      <c r="AD85" s="69">
        <v>1501.03</v>
      </c>
      <c r="AE85" s="69">
        <v>1537.43</v>
      </c>
      <c r="AF85" s="65">
        <f>AB85*1.18</f>
        <v>1726.5642</v>
      </c>
      <c r="AG85" s="65">
        <f>AC85*1.18</f>
        <v>1771.2153999999998</v>
      </c>
      <c r="AH85" s="65">
        <f>AD85*1.18</f>
        <v>1771.2153999999998</v>
      </c>
      <c r="AI85" s="65">
        <f>AE85*1.18</f>
        <v>1814.1674</v>
      </c>
    </row>
    <row r="86" spans="1:35" ht="63.75" customHeight="1">
      <c r="A86" s="57" t="s">
        <v>171</v>
      </c>
      <c r="B86" s="23"/>
      <c r="C86" s="23" t="s">
        <v>128</v>
      </c>
      <c r="D86" s="70" t="s">
        <v>177</v>
      </c>
      <c r="E86" s="50" t="s">
        <v>10</v>
      </c>
      <c r="F86" s="9"/>
      <c r="G86" s="9"/>
      <c r="H86" s="98" t="s">
        <v>173</v>
      </c>
      <c r="I86" s="9">
        <v>1588.97</v>
      </c>
      <c r="J86" s="2">
        <v>1588.97</v>
      </c>
      <c r="K86" s="2">
        <v>1644.58</v>
      </c>
      <c r="L86" s="38">
        <v>105</v>
      </c>
      <c r="M86" s="38">
        <f>K86/I86*100</f>
        <v>103.49975141129157</v>
      </c>
      <c r="N86" s="38">
        <v>75.67</v>
      </c>
      <c r="O86" s="38">
        <f>K86-I86</f>
        <v>55.6099999999999</v>
      </c>
      <c r="P86" s="9"/>
      <c r="Q86" s="9"/>
      <c r="R86" s="98" t="s">
        <v>175</v>
      </c>
      <c r="S86" s="9">
        <f>I86*1.18</f>
        <v>1874.9846</v>
      </c>
      <c r="T86" s="9">
        <f t="shared" si="28"/>
        <v>1874.9846</v>
      </c>
      <c r="U86" s="9">
        <f t="shared" si="29"/>
        <v>1940.6043999999997</v>
      </c>
      <c r="V86" s="38">
        <v>105</v>
      </c>
      <c r="W86" s="38">
        <f>U86/S86*100</f>
        <v>103.49975141129157</v>
      </c>
      <c r="X86" s="38">
        <v>89.29</v>
      </c>
      <c r="Y86" s="39">
        <f>U86-S86</f>
        <v>65.61979999999971</v>
      </c>
      <c r="Z86" s="127"/>
      <c r="AA86" s="128"/>
      <c r="AB86" s="129"/>
      <c r="AC86" s="129"/>
      <c r="AD86" s="129"/>
      <c r="AE86" s="129"/>
      <c r="AF86" s="130"/>
      <c r="AG86" s="130"/>
      <c r="AH86" s="130"/>
      <c r="AI86" s="131"/>
    </row>
    <row r="87" spans="1:35" ht="53.25" customHeight="1">
      <c r="A87" s="57" t="s">
        <v>172</v>
      </c>
      <c r="B87" s="23"/>
      <c r="C87" s="23" t="s">
        <v>128</v>
      </c>
      <c r="D87" s="70" t="s">
        <v>177</v>
      </c>
      <c r="E87" s="50" t="s">
        <v>10</v>
      </c>
      <c r="F87" s="9"/>
      <c r="G87" s="9"/>
      <c r="H87" s="98" t="s">
        <v>174</v>
      </c>
      <c r="I87" s="9">
        <v>1920.06</v>
      </c>
      <c r="J87" s="11">
        <v>1920.06</v>
      </c>
      <c r="K87" s="11">
        <v>2001.68</v>
      </c>
      <c r="L87" s="38">
        <v>104.8</v>
      </c>
      <c r="M87" s="38">
        <f>K87/I87*100</f>
        <v>104.25090882576586</v>
      </c>
      <c r="N87" s="38">
        <v>87.93</v>
      </c>
      <c r="O87" s="38">
        <f>K87-I87</f>
        <v>81.62000000000012</v>
      </c>
      <c r="P87" s="9"/>
      <c r="Q87" s="9"/>
      <c r="R87" s="98" t="s">
        <v>176</v>
      </c>
      <c r="S87" s="9">
        <f>I87*1.18</f>
        <v>2265.6708</v>
      </c>
      <c r="T87" s="9">
        <f t="shared" si="28"/>
        <v>2265.6708</v>
      </c>
      <c r="U87" s="9">
        <f t="shared" si="29"/>
        <v>2361.9824</v>
      </c>
      <c r="V87" s="38">
        <v>104.8</v>
      </c>
      <c r="W87" s="38">
        <f>U87/S87*100</f>
        <v>104.25090882576586</v>
      </c>
      <c r="X87" s="38">
        <v>103.76</v>
      </c>
      <c r="Y87" s="39">
        <f>U87-S87</f>
        <v>96.3116</v>
      </c>
      <c r="Z87" s="127"/>
      <c r="AA87" s="128"/>
      <c r="AB87" s="129"/>
      <c r="AC87" s="129"/>
      <c r="AD87" s="129"/>
      <c r="AE87" s="129"/>
      <c r="AF87" s="130"/>
      <c r="AG87" s="130"/>
      <c r="AH87" s="130"/>
      <c r="AI87" s="131"/>
    </row>
    <row r="88" spans="1:35" ht="53.25" customHeight="1">
      <c r="A88" s="57" t="s">
        <v>126</v>
      </c>
      <c r="B88" s="56"/>
      <c r="C88" s="70" t="s">
        <v>128</v>
      </c>
      <c r="D88" s="70" t="s">
        <v>177</v>
      </c>
      <c r="E88" s="50" t="s">
        <v>10</v>
      </c>
      <c r="F88" s="2"/>
      <c r="G88" s="2"/>
      <c r="H88" s="98" t="s">
        <v>130</v>
      </c>
      <c r="I88" s="2">
        <v>1309.27</v>
      </c>
      <c r="J88" s="2">
        <v>1309.27</v>
      </c>
      <c r="K88" s="2">
        <v>1355.74</v>
      </c>
      <c r="L88" s="38">
        <v>106.1</v>
      </c>
      <c r="M88" s="38">
        <f>K88/I88*100</f>
        <v>103.54930610187355</v>
      </c>
      <c r="N88" s="38">
        <v>75.27</v>
      </c>
      <c r="O88" s="38">
        <f>K88-I88</f>
        <v>46.47000000000003</v>
      </c>
      <c r="P88" s="2"/>
      <c r="Q88" s="2"/>
      <c r="R88" s="132" t="s">
        <v>131</v>
      </c>
      <c r="S88" s="2">
        <v>1544.94</v>
      </c>
      <c r="T88" s="2">
        <f t="shared" si="28"/>
        <v>1544.9386</v>
      </c>
      <c r="U88" s="2">
        <f t="shared" si="29"/>
        <v>1599.7731999999999</v>
      </c>
      <c r="V88" s="38">
        <v>106.1</v>
      </c>
      <c r="W88" s="38">
        <f>U88/S88*100</f>
        <v>103.54921226714305</v>
      </c>
      <c r="X88" s="38">
        <v>88.82</v>
      </c>
      <c r="Y88" s="39">
        <f>U88-S88</f>
        <v>54.833199999999806</v>
      </c>
      <c r="Z88" s="92"/>
      <c r="AA88" s="92"/>
      <c r="AB88" s="92"/>
      <c r="AC88" s="92"/>
      <c r="AD88" s="92"/>
      <c r="AE88" s="92"/>
      <c r="AF88" s="92"/>
      <c r="AG88" s="92"/>
      <c r="AH88" s="92"/>
      <c r="AI88" s="93"/>
    </row>
    <row r="89" spans="1:35" ht="56.25" customHeight="1" thickBot="1">
      <c r="A89" s="97" t="s">
        <v>127</v>
      </c>
      <c r="B89" s="105"/>
      <c r="C89" s="87" t="s">
        <v>128</v>
      </c>
      <c r="D89" s="87" t="s">
        <v>177</v>
      </c>
      <c r="E89" s="99" t="s">
        <v>10</v>
      </c>
      <c r="F89" s="7"/>
      <c r="G89" s="7"/>
      <c r="H89" s="101" t="s">
        <v>129</v>
      </c>
      <c r="I89" s="7">
        <v>1452.38</v>
      </c>
      <c r="J89" s="7">
        <v>1452.38</v>
      </c>
      <c r="K89" s="7">
        <v>1518.95</v>
      </c>
      <c r="L89" s="45">
        <v>105.46</v>
      </c>
      <c r="M89" s="45">
        <f>K89/I89*100</f>
        <v>104.58351120230243</v>
      </c>
      <c r="N89" s="45">
        <v>75.19</v>
      </c>
      <c r="O89" s="45">
        <f>K89-I89</f>
        <v>66.56999999999994</v>
      </c>
      <c r="P89" s="7"/>
      <c r="Q89" s="7"/>
      <c r="R89" s="101" t="s">
        <v>132</v>
      </c>
      <c r="S89" s="102">
        <v>1713.81</v>
      </c>
      <c r="T89" s="102">
        <f t="shared" si="28"/>
        <v>1713.8084000000001</v>
      </c>
      <c r="U89" s="102">
        <f t="shared" si="29"/>
        <v>1792.3609999999999</v>
      </c>
      <c r="V89" s="45">
        <v>105.46</v>
      </c>
      <c r="W89" s="45">
        <f>U89/S89*100</f>
        <v>104.58341356393066</v>
      </c>
      <c r="X89" s="45">
        <v>88.73</v>
      </c>
      <c r="Y89" s="46">
        <f>U89-S89</f>
        <v>78.55099999999993</v>
      </c>
      <c r="Z89" s="92"/>
      <c r="AA89" s="92"/>
      <c r="AB89" s="92"/>
      <c r="AC89" s="92"/>
      <c r="AD89" s="92"/>
      <c r="AE89" s="92"/>
      <c r="AF89" s="92"/>
      <c r="AG89" s="92"/>
      <c r="AH89" s="92"/>
      <c r="AI89" s="93"/>
    </row>
    <row r="90" spans="1:35" ht="24" customHeight="1" thickBot="1">
      <c r="A90" s="187" t="s">
        <v>187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9"/>
      <c r="Z90" s="144"/>
      <c r="AA90" s="144"/>
      <c r="AB90" s="144"/>
      <c r="AC90" s="144"/>
      <c r="AD90" s="144"/>
      <c r="AE90" s="144"/>
      <c r="AF90" s="144"/>
      <c r="AG90" s="144"/>
      <c r="AH90" s="144"/>
      <c r="AI90" s="145"/>
    </row>
    <row r="91" spans="1:35" ht="45" customHeight="1" thickBot="1">
      <c r="A91" s="110" t="s">
        <v>37</v>
      </c>
      <c r="B91" s="48" t="s">
        <v>74</v>
      </c>
      <c r="C91" s="48" t="s">
        <v>87</v>
      </c>
      <c r="D91" s="48" t="s">
        <v>186</v>
      </c>
      <c r="E91" s="52" t="s">
        <v>11</v>
      </c>
      <c r="F91" s="111">
        <v>114.61</v>
      </c>
      <c r="G91" s="111">
        <v>116.43</v>
      </c>
      <c r="H91" s="111">
        <v>116.43</v>
      </c>
      <c r="I91" s="111">
        <v>120.8</v>
      </c>
      <c r="J91" s="111">
        <v>120.8</v>
      </c>
      <c r="K91" s="111">
        <v>122.11</v>
      </c>
      <c r="L91" s="38">
        <f>J91/H91*100</f>
        <v>103.75332818002232</v>
      </c>
      <c r="M91" s="38">
        <f>K91/I91*100</f>
        <v>101.08443708609272</v>
      </c>
      <c r="N91" s="38">
        <f>J91-H91</f>
        <v>4.36999999999999</v>
      </c>
      <c r="O91" s="38">
        <f>K91-I91</f>
        <v>1.3100000000000023</v>
      </c>
      <c r="P91" s="53"/>
      <c r="Q91" s="53"/>
      <c r="R91" s="53"/>
      <c r="S91" s="53"/>
      <c r="T91" s="53"/>
      <c r="U91" s="53"/>
      <c r="V91" s="43"/>
      <c r="W91" s="43"/>
      <c r="X91" s="43"/>
      <c r="Y91" s="44"/>
      <c r="Z91" s="142"/>
      <c r="AA91" s="142"/>
      <c r="AB91" s="142"/>
      <c r="AC91" s="142"/>
      <c r="AD91" s="142"/>
      <c r="AE91" s="142"/>
      <c r="AF91" s="142"/>
      <c r="AG91" s="142"/>
      <c r="AH91" s="142"/>
      <c r="AI91" s="143"/>
    </row>
    <row r="92" spans="1:35" ht="15.75" thickBot="1">
      <c r="A92" s="184" t="s">
        <v>14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6"/>
      <c r="Z92" s="144"/>
      <c r="AA92" s="144"/>
      <c r="AB92" s="144"/>
      <c r="AC92" s="144"/>
      <c r="AD92" s="144"/>
      <c r="AE92" s="144"/>
      <c r="AF92" s="144"/>
      <c r="AG92" s="144"/>
      <c r="AH92" s="144"/>
      <c r="AI92" s="145"/>
    </row>
    <row r="93" spans="1:35" ht="29.25" customHeight="1">
      <c r="A93" s="206" t="s">
        <v>117</v>
      </c>
      <c r="B93" s="207"/>
      <c r="C93" s="207"/>
      <c r="D93" s="207"/>
      <c r="E93" s="208"/>
      <c r="F93" s="53"/>
      <c r="G93" s="53"/>
      <c r="H93" s="53"/>
      <c r="I93" s="53"/>
      <c r="J93" s="53"/>
      <c r="K93" s="53"/>
      <c r="L93" s="49"/>
      <c r="M93" s="49"/>
      <c r="N93" s="49"/>
      <c r="O93" s="49"/>
      <c r="P93" s="53"/>
      <c r="Q93" s="53"/>
      <c r="R93" s="53"/>
      <c r="S93" s="53"/>
      <c r="T93" s="53"/>
      <c r="U93" s="53"/>
      <c r="V93" s="49"/>
      <c r="W93" s="49"/>
      <c r="X93" s="49"/>
      <c r="Y93" s="85"/>
      <c r="Z93" s="142"/>
      <c r="AA93" s="142"/>
      <c r="AB93" s="142"/>
      <c r="AC93" s="142"/>
      <c r="AD93" s="142"/>
      <c r="AE93" s="142"/>
      <c r="AF93" s="142"/>
      <c r="AG93" s="142"/>
      <c r="AH93" s="142"/>
      <c r="AI93" s="143"/>
    </row>
    <row r="94" spans="1:35" ht="30" customHeight="1">
      <c r="A94" s="136" t="s">
        <v>183</v>
      </c>
      <c r="B94" s="23" t="s">
        <v>75</v>
      </c>
      <c r="C94" s="23" t="s">
        <v>82</v>
      </c>
      <c r="D94" s="23" t="s">
        <v>178</v>
      </c>
      <c r="E94" s="1" t="s">
        <v>12</v>
      </c>
      <c r="F94" s="5"/>
      <c r="G94" s="5"/>
      <c r="H94" s="5"/>
      <c r="I94" s="5"/>
      <c r="J94" s="5"/>
      <c r="K94" s="5"/>
      <c r="L94" s="38"/>
      <c r="M94" s="38"/>
      <c r="N94" s="38"/>
      <c r="O94" s="38"/>
      <c r="P94" s="5">
        <v>4.18</v>
      </c>
      <c r="Q94" s="5">
        <v>4.54</v>
      </c>
      <c r="R94" s="5">
        <v>4.54</v>
      </c>
      <c r="S94" s="5">
        <v>4.81</v>
      </c>
      <c r="T94" s="5">
        <v>4.81</v>
      </c>
      <c r="U94" s="5">
        <v>5.04</v>
      </c>
      <c r="V94" s="38">
        <f>T94/R94*100</f>
        <v>105.94713656387664</v>
      </c>
      <c r="W94" s="38">
        <f>U94/S94*100</f>
        <v>104.78170478170479</v>
      </c>
      <c r="X94" s="38">
        <f>T94-R94</f>
        <v>0.2699999999999996</v>
      </c>
      <c r="Y94" s="39">
        <f>U94-S94</f>
        <v>0.23000000000000043</v>
      </c>
      <c r="Z94" s="142"/>
      <c r="AA94" s="142"/>
      <c r="AB94" s="142"/>
      <c r="AC94" s="142"/>
      <c r="AD94" s="142"/>
      <c r="AE94" s="142"/>
      <c r="AF94" s="142"/>
      <c r="AG94" s="142"/>
      <c r="AH94" s="142"/>
      <c r="AI94" s="143"/>
    </row>
    <row r="95" spans="1:35" ht="23.25" customHeight="1">
      <c r="A95" s="200" t="s">
        <v>184</v>
      </c>
      <c r="B95" s="201"/>
      <c r="C95" s="201"/>
      <c r="D95" s="201"/>
      <c r="E95" s="202"/>
      <c r="F95" s="5"/>
      <c r="G95" s="5"/>
      <c r="H95" s="5"/>
      <c r="I95" s="5"/>
      <c r="J95" s="5"/>
      <c r="K95" s="5"/>
      <c r="L95" s="38"/>
      <c r="M95" s="38"/>
      <c r="N95" s="38"/>
      <c r="O95" s="38"/>
      <c r="P95" s="5"/>
      <c r="Q95" s="5"/>
      <c r="R95" s="5"/>
      <c r="S95" s="5"/>
      <c r="T95" s="5"/>
      <c r="U95" s="5"/>
      <c r="V95" s="38"/>
      <c r="W95" s="38"/>
      <c r="X95" s="38"/>
      <c r="Y95" s="39"/>
      <c r="Z95" s="114"/>
      <c r="AA95" s="114"/>
      <c r="AB95" s="114"/>
      <c r="AC95" s="114"/>
      <c r="AD95" s="114"/>
      <c r="AE95" s="114"/>
      <c r="AF95" s="114"/>
      <c r="AG95" s="114"/>
      <c r="AH95" s="114"/>
      <c r="AI95" s="115"/>
    </row>
    <row r="96" spans="1:35" ht="30" customHeight="1">
      <c r="A96" s="136" t="s">
        <v>179</v>
      </c>
      <c r="B96" s="23"/>
      <c r="C96" s="23" t="s">
        <v>82</v>
      </c>
      <c r="D96" s="23" t="s">
        <v>178</v>
      </c>
      <c r="E96" s="1" t="s">
        <v>12</v>
      </c>
      <c r="F96" s="5"/>
      <c r="G96" s="5"/>
      <c r="H96" s="5"/>
      <c r="I96" s="5"/>
      <c r="J96" s="5"/>
      <c r="K96" s="5"/>
      <c r="L96" s="38"/>
      <c r="M96" s="38"/>
      <c r="N96" s="38"/>
      <c r="O96" s="38"/>
      <c r="P96" s="5"/>
      <c r="Q96" s="5"/>
      <c r="R96" s="5">
        <v>5.27</v>
      </c>
      <c r="S96" s="5">
        <v>5.53</v>
      </c>
      <c r="T96" s="5">
        <v>5.53</v>
      </c>
      <c r="U96" s="5">
        <v>5.8</v>
      </c>
      <c r="V96" s="38">
        <f>T96/R96*100</f>
        <v>104.93358633776093</v>
      </c>
      <c r="W96" s="38">
        <f>U96/S96*100</f>
        <v>104.88245931283906</v>
      </c>
      <c r="X96" s="38">
        <f>T96-R96</f>
        <v>0.2600000000000007</v>
      </c>
      <c r="Y96" s="39">
        <f>U96-S96</f>
        <v>0.2699999999999996</v>
      </c>
      <c r="Z96" s="114"/>
      <c r="AA96" s="114"/>
      <c r="AB96" s="114"/>
      <c r="AC96" s="114"/>
      <c r="AD96" s="114"/>
      <c r="AE96" s="114"/>
      <c r="AF96" s="114"/>
      <c r="AG96" s="114"/>
      <c r="AH96" s="114"/>
      <c r="AI96" s="115"/>
    </row>
    <row r="97" spans="1:35" ht="30" customHeight="1">
      <c r="A97" s="136" t="s">
        <v>180</v>
      </c>
      <c r="B97" s="23"/>
      <c r="C97" s="23" t="s">
        <v>82</v>
      </c>
      <c r="D97" s="23" t="s">
        <v>178</v>
      </c>
      <c r="E97" s="1" t="s">
        <v>12</v>
      </c>
      <c r="F97" s="5"/>
      <c r="G97" s="5"/>
      <c r="H97" s="5"/>
      <c r="I97" s="5"/>
      <c r="J97" s="5"/>
      <c r="K97" s="5"/>
      <c r="L97" s="38"/>
      <c r="M97" s="38"/>
      <c r="N97" s="38"/>
      <c r="O97" s="38"/>
      <c r="P97" s="5"/>
      <c r="Q97" s="5"/>
      <c r="R97" s="5">
        <v>1.79</v>
      </c>
      <c r="S97" s="5">
        <v>1.95</v>
      </c>
      <c r="T97" s="5">
        <v>1.95</v>
      </c>
      <c r="U97" s="5">
        <v>2.09</v>
      </c>
      <c r="V97" s="38">
        <f>T97/R97*100</f>
        <v>108.93854748603351</v>
      </c>
      <c r="W97" s="38">
        <f>U97/S97*100</f>
        <v>107.17948717948718</v>
      </c>
      <c r="X97" s="38">
        <f>T97-R97</f>
        <v>0.15999999999999992</v>
      </c>
      <c r="Y97" s="39">
        <f>U97-S97</f>
        <v>0.1399999999999999</v>
      </c>
      <c r="Z97" s="114"/>
      <c r="AA97" s="114"/>
      <c r="AB97" s="114"/>
      <c r="AC97" s="114"/>
      <c r="AD97" s="114"/>
      <c r="AE97" s="114"/>
      <c r="AF97" s="114"/>
      <c r="AG97" s="114"/>
      <c r="AH97" s="114"/>
      <c r="AI97" s="115"/>
    </row>
    <row r="98" spans="1:35" ht="25.5" customHeight="1">
      <c r="A98" s="200" t="s">
        <v>185</v>
      </c>
      <c r="B98" s="201"/>
      <c r="C98" s="201"/>
      <c r="D98" s="201"/>
      <c r="E98" s="202"/>
      <c r="F98" s="5"/>
      <c r="G98" s="5"/>
      <c r="H98" s="5"/>
      <c r="I98" s="5"/>
      <c r="J98" s="5"/>
      <c r="K98" s="5"/>
      <c r="L98" s="38"/>
      <c r="M98" s="38"/>
      <c r="N98" s="38"/>
      <c r="O98" s="38"/>
      <c r="P98" s="5"/>
      <c r="Q98" s="5"/>
      <c r="R98" s="5"/>
      <c r="S98" s="5"/>
      <c r="T98" s="5"/>
      <c r="U98" s="5"/>
      <c r="V98" s="38"/>
      <c r="W98" s="38"/>
      <c r="X98" s="38"/>
      <c r="Y98" s="39"/>
      <c r="Z98" s="114"/>
      <c r="AA98" s="114"/>
      <c r="AB98" s="114"/>
      <c r="AC98" s="114"/>
      <c r="AD98" s="114"/>
      <c r="AE98" s="114"/>
      <c r="AF98" s="114"/>
      <c r="AG98" s="114"/>
      <c r="AH98" s="114"/>
      <c r="AI98" s="115"/>
    </row>
    <row r="99" spans="1:35" ht="30" customHeight="1">
      <c r="A99" s="136" t="s">
        <v>181</v>
      </c>
      <c r="B99" s="23"/>
      <c r="C99" s="23" t="s">
        <v>82</v>
      </c>
      <c r="D99" s="23" t="s">
        <v>178</v>
      </c>
      <c r="E99" s="1" t="s">
        <v>12</v>
      </c>
      <c r="F99" s="5"/>
      <c r="G99" s="5"/>
      <c r="H99" s="5"/>
      <c r="I99" s="5"/>
      <c r="J99" s="5"/>
      <c r="K99" s="5"/>
      <c r="L99" s="38"/>
      <c r="M99" s="38"/>
      <c r="N99" s="38"/>
      <c r="O99" s="38"/>
      <c r="P99" s="5"/>
      <c r="Q99" s="5"/>
      <c r="R99" s="5">
        <v>5.9</v>
      </c>
      <c r="S99" s="5">
        <v>6.25</v>
      </c>
      <c r="T99" s="5">
        <v>6.25</v>
      </c>
      <c r="U99" s="5">
        <v>6.55</v>
      </c>
      <c r="V99" s="38">
        <f>T99/R99*100</f>
        <v>105.93220338983049</v>
      </c>
      <c r="W99" s="38">
        <f>U99/S99*100</f>
        <v>104.80000000000001</v>
      </c>
      <c r="X99" s="38">
        <f>T99-R99</f>
        <v>0.34999999999999964</v>
      </c>
      <c r="Y99" s="39">
        <f>U99-S99</f>
        <v>0.2999999999999998</v>
      </c>
      <c r="Z99" s="114"/>
      <c r="AA99" s="114"/>
      <c r="AB99" s="114"/>
      <c r="AC99" s="114"/>
      <c r="AD99" s="114"/>
      <c r="AE99" s="114"/>
      <c r="AF99" s="114"/>
      <c r="AG99" s="114"/>
      <c r="AH99" s="114"/>
      <c r="AI99" s="115"/>
    </row>
    <row r="100" spans="1:35" ht="30" customHeight="1">
      <c r="A100" s="136" t="s">
        <v>182</v>
      </c>
      <c r="B100" s="23"/>
      <c r="C100" s="23" t="s">
        <v>82</v>
      </c>
      <c r="D100" s="23" t="s">
        <v>178</v>
      </c>
      <c r="E100" s="1" t="s">
        <v>12</v>
      </c>
      <c r="F100" s="5"/>
      <c r="G100" s="5"/>
      <c r="H100" s="5"/>
      <c r="I100" s="5"/>
      <c r="J100" s="5"/>
      <c r="K100" s="5"/>
      <c r="L100" s="38"/>
      <c r="M100" s="38"/>
      <c r="N100" s="38"/>
      <c r="O100" s="38"/>
      <c r="P100" s="5"/>
      <c r="Q100" s="5"/>
      <c r="R100" s="5">
        <v>4.54</v>
      </c>
      <c r="S100" s="5">
        <v>4.81</v>
      </c>
      <c r="T100" s="5">
        <v>4.81</v>
      </c>
      <c r="U100" s="5">
        <v>5.04</v>
      </c>
      <c r="V100" s="38">
        <f>T100/R100*100</f>
        <v>105.94713656387664</v>
      </c>
      <c r="W100" s="38">
        <f>U100/S100*100</f>
        <v>104.78170478170479</v>
      </c>
      <c r="X100" s="38">
        <f>T100-R100</f>
        <v>0.2699999999999996</v>
      </c>
      <c r="Y100" s="39">
        <f>U100-S100</f>
        <v>0.23000000000000043</v>
      </c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6"/>
    </row>
    <row r="101" spans="1:35" ht="30" customHeight="1">
      <c r="A101" s="136" t="s">
        <v>180</v>
      </c>
      <c r="B101" s="23"/>
      <c r="C101" s="23" t="s">
        <v>82</v>
      </c>
      <c r="D101" s="23" t="s">
        <v>178</v>
      </c>
      <c r="E101" s="1" t="s">
        <v>12</v>
      </c>
      <c r="F101" s="5"/>
      <c r="G101" s="5"/>
      <c r="H101" s="5"/>
      <c r="I101" s="5"/>
      <c r="J101" s="5"/>
      <c r="K101" s="5"/>
      <c r="L101" s="38"/>
      <c r="M101" s="38"/>
      <c r="N101" s="38"/>
      <c r="O101" s="38"/>
      <c r="P101" s="5"/>
      <c r="Q101" s="5"/>
      <c r="R101" s="5">
        <v>1.79</v>
      </c>
      <c r="S101" s="5">
        <v>1.95</v>
      </c>
      <c r="T101" s="5">
        <v>1.95</v>
      </c>
      <c r="U101" s="5">
        <v>2.09</v>
      </c>
      <c r="V101" s="38">
        <f>T101/R101*100</f>
        <v>108.93854748603351</v>
      </c>
      <c r="W101" s="38">
        <f>U101/S101*100</f>
        <v>107.17948717948718</v>
      </c>
      <c r="X101" s="38">
        <f>T101-R101</f>
        <v>0.15999999999999992</v>
      </c>
      <c r="Y101" s="39">
        <f>U101-S101</f>
        <v>0.1399999999999999</v>
      </c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5"/>
    </row>
    <row r="102" spans="1:35" ht="60.75" customHeight="1">
      <c r="A102" s="203" t="s">
        <v>54</v>
      </c>
      <c r="B102" s="204"/>
      <c r="C102" s="204"/>
      <c r="D102" s="204"/>
      <c r="E102" s="205"/>
      <c r="F102" s="5"/>
      <c r="G102" s="5"/>
      <c r="H102" s="5"/>
      <c r="I102" s="5"/>
      <c r="J102" s="5"/>
      <c r="K102" s="5"/>
      <c r="L102" s="38"/>
      <c r="M102" s="38"/>
      <c r="N102" s="38"/>
      <c r="O102" s="38"/>
      <c r="P102" s="5">
        <v>2.93</v>
      </c>
      <c r="Q102" s="5">
        <v>3.18</v>
      </c>
      <c r="R102" s="5"/>
      <c r="S102" s="5"/>
      <c r="T102" s="5"/>
      <c r="U102" s="5"/>
      <c r="V102" s="38"/>
      <c r="W102" s="38"/>
      <c r="X102" s="38"/>
      <c r="Y102" s="39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3"/>
    </row>
    <row r="103" spans="1:35" ht="29.25" customHeight="1">
      <c r="A103" s="137" t="s">
        <v>183</v>
      </c>
      <c r="B103" s="24"/>
      <c r="C103" s="23" t="s">
        <v>82</v>
      </c>
      <c r="D103" s="23" t="s">
        <v>178</v>
      </c>
      <c r="E103" s="1" t="s">
        <v>12</v>
      </c>
      <c r="F103" s="134"/>
      <c r="G103" s="134"/>
      <c r="H103" s="134"/>
      <c r="I103" s="134"/>
      <c r="J103" s="134"/>
      <c r="K103" s="134"/>
      <c r="L103" s="40"/>
      <c r="M103" s="40"/>
      <c r="N103" s="40"/>
      <c r="O103" s="40"/>
      <c r="P103" s="134"/>
      <c r="Q103" s="134"/>
      <c r="R103" s="134">
        <v>3.18</v>
      </c>
      <c r="S103" s="134">
        <v>3.37</v>
      </c>
      <c r="T103" s="134">
        <v>3.37</v>
      </c>
      <c r="U103" s="134">
        <v>3.53</v>
      </c>
      <c r="V103" s="38">
        <f>T103/R103*100</f>
        <v>105.97484276729558</v>
      </c>
      <c r="W103" s="38">
        <f>U103/S103*100</f>
        <v>104.74777448071215</v>
      </c>
      <c r="X103" s="38">
        <f>T103-R103</f>
        <v>0.18999999999999995</v>
      </c>
      <c r="Y103" s="39">
        <f>U103-S103</f>
        <v>0.1599999999999997</v>
      </c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6"/>
    </row>
    <row r="104" spans="1:35" ht="29.25" customHeight="1">
      <c r="A104" s="200" t="s">
        <v>184</v>
      </c>
      <c r="B104" s="201"/>
      <c r="C104" s="201"/>
      <c r="D104" s="201"/>
      <c r="E104" s="202"/>
      <c r="F104" s="134"/>
      <c r="G104" s="134"/>
      <c r="H104" s="134"/>
      <c r="I104" s="134"/>
      <c r="J104" s="134"/>
      <c r="K104" s="134"/>
      <c r="L104" s="40"/>
      <c r="M104" s="40"/>
      <c r="N104" s="40"/>
      <c r="O104" s="40"/>
      <c r="P104" s="134"/>
      <c r="Q104" s="134"/>
      <c r="R104" s="134"/>
      <c r="S104" s="134"/>
      <c r="T104" s="134"/>
      <c r="U104" s="134"/>
      <c r="V104" s="38"/>
      <c r="W104" s="38"/>
      <c r="X104" s="38"/>
      <c r="Y104" s="39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6"/>
    </row>
    <row r="105" spans="1:35" ht="35.25" customHeight="1">
      <c r="A105" s="136" t="s">
        <v>179</v>
      </c>
      <c r="B105" s="24"/>
      <c r="C105" s="23" t="s">
        <v>82</v>
      </c>
      <c r="D105" s="23" t="s">
        <v>178</v>
      </c>
      <c r="E105" s="1" t="s">
        <v>12</v>
      </c>
      <c r="F105" s="134"/>
      <c r="G105" s="134"/>
      <c r="H105" s="134"/>
      <c r="I105" s="134"/>
      <c r="J105" s="134"/>
      <c r="K105" s="134"/>
      <c r="L105" s="40"/>
      <c r="M105" s="40"/>
      <c r="N105" s="40"/>
      <c r="O105" s="40"/>
      <c r="P105" s="134"/>
      <c r="Q105" s="134"/>
      <c r="R105" s="134">
        <v>3.69</v>
      </c>
      <c r="S105" s="134">
        <v>3.87</v>
      </c>
      <c r="T105" s="134">
        <v>3.87</v>
      </c>
      <c r="U105" s="134">
        <v>4.06</v>
      </c>
      <c r="V105" s="38">
        <f>T105/R105*100</f>
        <v>104.8780487804878</v>
      </c>
      <c r="W105" s="38">
        <f>U105/S105*100</f>
        <v>104.9095607235142</v>
      </c>
      <c r="X105" s="38">
        <f>T105-R105</f>
        <v>0.18000000000000016</v>
      </c>
      <c r="Y105" s="39">
        <f>U105-S105</f>
        <v>0.1899999999999995</v>
      </c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6"/>
    </row>
    <row r="106" spans="1:35" ht="29.25" customHeight="1">
      <c r="A106" s="136" t="s">
        <v>180</v>
      </c>
      <c r="B106" s="24"/>
      <c r="C106" s="23" t="s">
        <v>82</v>
      </c>
      <c r="D106" s="23" t="s">
        <v>178</v>
      </c>
      <c r="E106" s="1" t="s">
        <v>12</v>
      </c>
      <c r="F106" s="134"/>
      <c r="G106" s="134"/>
      <c r="H106" s="134"/>
      <c r="I106" s="134"/>
      <c r="J106" s="134"/>
      <c r="K106" s="134"/>
      <c r="L106" s="40"/>
      <c r="M106" s="40"/>
      <c r="N106" s="40"/>
      <c r="O106" s="40"/>
      <c r="P106" s="134"/>
      <c r="Q106" s="134"/>
      <c r="R106" s="134">
        <v>1.25</v>
      </c>
      <c r="S106" s="134">
        <v>1.37</v>
      </c>
      <c r="T106" s="134">
        <v>1.37</v>
      </c>
      <c r="U106" s="134">
        <v>1.46</v>
      </c>
      <c r="V106" s="38">
        <f>T106/R106*100</f>
        <v>109.60000000000001</v>
      </c>
      <c r="W106" s="38">
        <f>U106/S106*100</f>
        <v>106.56934306569342</v>
      </c>
      <c r="X106" s="38">
        <f>T106-R106</f>
        <v>0.1200000000000001</v>
      </c>
      <c r="Y106" s="39">
        <f>U106-S106</f>
        <v>0.08999999999999986</v>
      </c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6"/>
    </row>
    <row r="107" spans="1:35" ht="28.5" customHeight="1">
      <c r="A107" s="200" t="s">
        <v>185</v>
      </c>
      <c r="B107" s="201"/>
      <c r="C107" s="201"/>
      <c r="D107" s="201"/>
      <c r="E107" s="202"/>
      <c r="F107" s="134"/>
      <c r="G107" s="134"/>
      <c r="H107" s="134"/>
      <c r="I107" s="134"/>
      <c r="J107" s="134"/>
      <c r="K107" s="134"/>
      <c r="L107" s="40"/>
      <c r="M107" s="40"/>
      <c r="N107" s="40"/>
      <c r="O107" s="40"/>
      <c r="P107" s="134"/>
      <c r="Q107" s="134"/>
      <c r="R107" s="134"/>
      <c r="S107" s="134"/>
      <c r="T107" s="134"/>
      <c r="U107" s="134"/>
      <c r="V107" s="38"/>
      <c r="W107" s="38"/>
      <c r="X107" s="38"/>
      <c r="Y107" s="39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6"/>
    </row>
    <row r="108" spans="1:35" ht="29.25" customHeight="1">
      <c r="A108" s="136" t="s">
        <v>181</v>
      </c>
      <c r="B108" s="24"/>
      <c r="C108" s="23" t="s">
        <v>82</v>
      </c>
      <c r="D108" s="23" t="s">
        <v>178</v>
      </c>
      <c r="E108" s="1" t="s">
        <v>12</v>
      </c>
      <c r="F108" s="134"/>
      <c r="G108" s="134"/>
      <c r="H108" s="134"/>
      <c r="I108" s="134"/>
      <c r="J108" s="134"/>
      <c r="K108" s="134"/>
      <c r="L108" s="40"/>
      <c r="M108" s="40"/>
      <c r="N108" s="40"/>
      <c r="O108" s="40"/>
      <c r="P108" s="134"/>
      <c r="Q108" s="134"/>
      <c r="R108" s="134">
        <v>4.13</v>
      </c>
      <c r="S108" s="134">
        <v>4.38</v>
      </c>
      <c r="T108" s="134">
        <v>4.38</v>
      </c>
      <c r="U108" s="134">
        <v>4.59</v>
      </c>
      <c r="V108" s="38">
        <f>T108/R108*100</f>
        <v>106.05326876513317</v>
      </c>
      <c r="W108" s="38">
        <f>U108/S108*100</f>
        <v>104.7945205479452</v>
      </c>
      <c r="X108" s="38">
        <f>T108-R108</f>
        <v>0.25</v>
      </c>
      <c r="Y108" s="39">
        <f>U108-S108</f>
        <v>0.20999999999999996</v>
      </c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6"/>
    </row>
    <row r="109" spans="1:35" ht="29.25" customHeight="1">
      <c r="A109" s="136" t="s">
        <v>182</v>
      </c>
      <c r="B109" s="24"/>
      <c r="C109" s="23" t="s">
        <v>82</v>
      </c>
      <c r="D109" s="23" t="s">
        <v>178</v>
      </c>
      <c r="E109" s="1" t="s">
        <v>12</v>
      </c>
      <c r="F109" s="134"/>
      <c r="G109" s="134"/>
      <c r="H109" s="134"/>
      <c r="I109" s="134"/>
      <c r="J109" s="134"/>
      <c r="K109" s="134"/>
      <c r="L109" s="40"/>
      <c r="M109" s="40"/>
      <c r="N109" s="40"/>
      <c r="O109" s="40"/>
      <c r="P109" s="134"/>
      <c r="Q109" s="134"/>
      <c r="R109" s="134">
        <v>3.18</v>
      </c>
      <c r="S109" s="134">
        <v>3.37</v>
      </c>
      <c r="T109" s="134">
        <v>3.37</v>
      </c>
      <c r="U109" s="134">
        <v>3.53</v>
      </c>
      <c r="V109" s="38">
        <f>T109/R109*100</f>
        <v>105.97484276729558</v>
      </c>
      <c r="W109" s="38">
        <f>U109/S109*100</f>
        <v>104.74777448071215</v>
      </c>
      <c r="X109" s="38">
        <f>T109-R109</f>
        <v>0.18999999999999995</v>
      </c>
      <c r="Y109" s="39">
        <f>U109-S109</f>
        <v>0.1599999999999997</v>
      </c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6"/>
    </row>
    <row r="110" spans="1:35" ht="33" customHeight="1">
      <c r="A110" s="136" t="s">
        <v>180</v>
      </c>
      <c r="B110" s="24"/>
      <c r="C110" s="23" t="s">
        <v>82</v>
      </c>
      <c r="D110" s="23" t="s">
        <v>178</v>
      </c>
      <c r="E110" s="1" t="s">
        <v>12</v>
      </c>
      <c r="F110" s="134"/>
      <c r="G110" s="134"/>
      <c r="H110" s="134"/>
      <c r="I110" s="134"/>
      <c r="J110" s="134"/>
      <c r="K110" s="134"/>
      <c r="L110" s="40"/>
      <c r="M110" s="40"/>
      <c r="N110" s="40"/>
      <c r="O110" s="40"/>
      <c r="P110" s="134"/>
      <c r="Q110" s="134"/>
      <c r="R110" s="134">
        <v>1.25</v>
      </c>
      <c r="S110" s="134">
        <v>1.37</v>
      </c>
      <c r="T110" s="134">
        <v>1.37</v>
      </c>
      <c r="U110" s="134">
        <v>1.46</v>
      </c>
      <c r="V110" s="38">
        <f>T110/R110*100</f>
        <v>109.60000000000001</v>
      </c>
      <c r="W110" s="38">
        <f>U110/S110*100</f>
        <v>106.56934306569342</v>
      </c>
      <c r="X110" s="38">
        <f>T110-R110</f>
        <v>0.1200000000000001</v>
      </c>
      <c r="Y110" s="39">
        <f>U110-S110</f>
        <v>0.08999999999999986</v>
      </c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6"/>
    </row>
    <row r="111" spans="1:35" ht="33" customHeight="1">
      <c r="A111" s="203" t="s">
        <v>86</v>
      </c>
      <c r="B111" s="204"/>
      <c r="C111" s="204"/>
      <c r="D111" s="204"/>
      <c r="E111" s="205"/>
      <c r="F111" s="134"/>
      <c r="G111" s="134"/>
      <c r="H111" s="134"/>
      <c r="I111" s="134"/>
      <c r="J111" s="134"/>
      <c r="K111" s="134"/>
      <c r="L111" s="40"/>
      <c r="M111" s="40"/>
      <c r="N111" s="40"/>
      <c r="O111" s="40"/>
      <c r="P111" s="134">
        <v>2.93</v>
      </c>
      <c r="Q111" s="134">
        <v>3.18</v>
      </c>
      <c r="R111" s="134"/>
      <c r="S111" s="134"/>
      <c r="T111" s="134"/>
      <c r="U111" s="134"/>
      <c r="V111" s="40"/>
      <c r="W111" s="40"/>
      <c r="X111" s="40"/>
      <c r="Y111" s="76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3"/>
    </row>
    <row r="112" spans="1:35" ht="28.5" customHeight="1">
      <c r="A112" s="135" t="s">
        <v>183</v>
      </c>
      <c r="B112" s="23"/>
      <c r="C112" s="24" t="s">
        <v>82</v>
      </c>
      <c r="D112" s="24" t="s">
        <v>178</v>
      </c>
      <c r="E112" s="8" t="s">
        <v>12</v>
      </c>
      <c r="F112" s="5"/>
      <c r="G112" s="5"/>
      <c r="H112" s="5"/>
      <c r="I112" s="5"/>
      <c r="J112" s="5"/>
      <c r="K112" s="5"/>
      <c r="L112" s="38"/>
      <c r="M112" s="38"/>
      <c r="N112" s="38"/>
      <c r="O112" s="38"/>
      <c r="P112" s="5"/>
      <c r="Q112" s="5"/>
      <c r="R112" s="5">
        <v>3.18</v>
      </c>
      <c r="S112" s="5">
        <v>3.37</v>
      </c>
      <c r="T112" s="5">
        <v>3.37</v>
      </c>
      <c r="U112" s="5">
        <v>3.53</v>
      </c>
      <c r="V112" s="38">
        <f>T112/R112*100</f>
        <v>105.97484276729558</v>
      </c>
      <c r="W112" s="38">
        <f>U112/S112*100</f>
        <v>104.74777448071215</v>
      </c>
      <c r="X112" s="38">
        <f>T112-R112</f>
        <v>0.18999999999999995</v>
      </c>
      <c r="Y112" s="39">
        <f>U112-S112</f>
        <v>0.1599999999999997</v>
      </c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</row>
    <row r="113" spans="1:35" ht="34.5" customHeight="1">
      <c r="A113" s="200" t="s">
        <v>184</v>
      </c>
      <c r="B113" s="201"/>
      <c r="C113" s="201"/>
      <c r="D113" s="201"/>
      <c r="E113" s="202"/>
      <c r="F113" s="5"/>
      <c r="G113" s="5"/>
      <c r="H113" s="5"/>
      <c r="I113" s="5"/>
      <c r="J113" s="5"/>
      <c r="K113" s="5"/>
      <c r="L113" s="38"/>
      <c r="M113" s="38"/>
      <c r="N113" s="38"/>
      <c r="O113" s="38"/>
      <c r="P113" s="5"/>
      <c r="Q113" s="5"/>
      <c r="R113" s="5"/>
      <c r="S113" s="5"/>
      <c r="T113" s="5"/>
      <c r="U113" s="5"/>
      <c r="V113" s="38"/>
      <c r="W113" s="38"/>
      <c r="X113" s="38"/>
      <c r="Y113" s="39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</row>
    <row r="114" spans="1:35" ht="33" customHeight="1">
      <c r="A114" s="135" t="s">
        <v>179</v>
      </c>
      <c r="B114" s="23"/>
      <c r="C114" s="24" t="s">
        <v>82</v>
      </c>
      <c r="D114" s="24" t="s">
        <v>178</v>
      </c>
      <c r="E114" s="8" t="s">
        <v>12</v>
      </c>
      <c r="F114" s="5"/>
      <c r="G114" s="5"/>
      <c r="H114" s="5"/>
      <c r="I114" s="5"/>
      <c r="J114" s="5"/>
      <c r="K114" s="5"/>
      <c r="L114" s="38"/>
      <c r="M114" s="38"/>
      <c r="N114" s="38"/>
      <c r="O114" s="38"/>
      <c r="P114" s="5"/>
      <c r="Q114" s="5"/>
      <c r="R114" s="5">
        <v>3.69</v>
      </c>
      <c r="S114" s="5">
        <v>3.87</v>
      </c>
      <c r="T114" s="5">
        <v>3.87</v>
      </c>
      <c r="U114" s="5">
        <v>4.06</v>
      </c>
      <c r="V114" s="38">
        <f>T114/R114*100</f>
        <v>104.8780487804878</v>
      </c>
      <c r="W114" s="38">
        <f>U114/S114*100</f>
        <v>104.9095607235142</v>
      </c>
      <c r="X114" s="38">
        <f>T114-R114</f>
        <v>0.18000000000000016</v>
      </c>
      <c r="Y114" s="39">
        <f>U114-S114</f>
        <v>0.1899999999999995</v>
      </c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</row>
    <row r="115" spans="1:35" ht="30.75" customHeight="1">
      <c r="A115" s="135" t="s">
        <v>180</v>
      </c>
      <c r="B115" s="23"/>
      <c r="C115" s="24" t="s">
        <v>82</v>
      </c>
      <c r="D115" s="24" t="s">
        <v>178</v>
      </c>
      <c r="E115" s="8" t="s">
        <v>12</v>
      </c>
      <c r="F115" s="5"/>
      <c r="G115" s="5"/>
      <c r="H115" s="5"/>
      <c r="I115" s="5"/>
      <c r="J115" s="5"/>
      <c r="K115" s="5"/>
      <c r="L115" s="38"/>
      <c r="M115" s="38"/>
      <c r="N115" s="38"/>
      <c r="O115" s="38"/>
      <c r="P115" s="5"/>
      <c r="Q115" s="5"/>
      <c r="R115" s="5">
        <v>1.25</v>
      </c>
      <c r="S115" s="5">
        <v>1.37</v>
      </c>
      <c r="T115" s="5">
        <v>1.37</v>
      </c>
      <c r="U115" s="5">
        <v>1.46</v>
      </c>
      <c r="V115" s="38">
        <f>T115/R115*100</f>
        <v>109.60000000000001</v>
      </c>
      <c r="W115" s="38">
        <f>U115/S115*100</f>
        <v>106.56934306569342</v>
      </c>
      <c r="X115" s="38">
        <f>T115-R115</f>
        <v>0.1200000000000001</v>
      </c>
      <c r="Y115" s="39">
        <f>U115-S115</f>
        <v>0.08999999999999986</v>
      </c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</row>
    <row r="116" spans="1:35" ht="27" customHeight="1">
      <c r="A116" s="200" t="s">
        <v>185</v>
      </c>
      <c r="B116" s="201"/>
      <c r="C116" s="201"/>
      <c r="D116" s="201"/>
      <c r="E116" s="202"/>
      <c r="F116" s="5"/>
      <c r="G116" s="5"/>
      <c r="H116" s="5"/>
      <c r="I116" s="5"/>
      <c r="J116" s="5"/>
      <c r="K116" s="5"/>
      <c r="L116" s="38"/>
      <c r="M116" s="38"/>
      <c r="N116" s="38"/>
      <c r="O116" s="38"/>
      <c r="P116" s="5"/>
      <c r="Q116" s="5"/>
      <c r="R116" s="5"/>
      <c r="S116" s="5"/>
      <c r="T116" s="5"/>
      <c r="U116" s="5"/>
      <c r="V116" s="38"/>
      <c r="W116" s="38"/>
      <c r="X116" s="38"/>
      <c r="Y116" s="39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</row>
    <row r="117" spans="1:35" ht="37.5" customHeight="1">
      <c r="A117" s="135" t="s">
        <v>181</v>
      </c>
      <c r="B117" s="23"/>
      <c r="C117" s="24" t="s">
        <v>82</v>
      </c>
      <c r="D117" s="24" t="s">
        <v>178</v>
      </c>
      <c r="E117" s="8" t="s">
        <v>12</v>
      </c>
      <c r="F117" s="5"/>
      <c r="G117" s="5"/>
      <c r="H117" s="5"/>
      <c r="I117" s="5"/>
      <c r="J117" s="5"/>
      <c r="K117" s="5"/>
      <c r="L117" s="38"/>
      <c r="M117" s="38"/>
      <c r="N117" s="38"/>
      <c r="O117" s="38"/>
      <c r="P117" s="5"/>
      <c r="Q117" s="5"/>
      <c r="R117" s="5">
        <v>4.13</v>
      </c>
      <c r="S117" s="5">
        <v>4.38</v>
      </c>
      <c r="T117" s="5">
        <v>4.38</v>
      </c>
      <c r="U117" s="5">
        <v>4.59</v>
      </c>
      <c r="V117" s="38">
        <f>T117/R117*100</f>
        <v>106.05326876513317</v>
      </c>
      <c r="W117" s="38">
        <f>U117/S117*100</f>
        <v>104.7945205479452</v>
      </c>
      <c r="X117" s="38">
        <f>T117-R117</f>
        <v>0.25</v>
      </c>
      <c r="Y117" s="39">
        <f>U117-S117</f>
        <v>0.20999999999999996</v>
      </c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</row>
    <row r="118" spans="1:35" ht="36" customHeight="1">
      <c r="A118" s="135" t="s">
        <v>182</v>
      </c>
      <c r="B118" s="23"/>
      <c r="C118" s="24" t="s">
        <v>82</v>
      </c>
      <c r="D118" s="24" t="s">
        <v>178</v>
      </c>
      <c r="E118" s="8" t="s">
        <v>12</v>
      </c>
      <c r="F118" s="5"/>
      <c r="G118" s="5"/>
      <c r="H118" s="5"/>
      <c r="I118" s="5"/>
      <c r="J118" s="5"/>
      <c r="K118" s="5"/>
      <c r="L118" s="38"/>
      <c r="M118" s="38"/>
      <c r="N118" s="38"/>
      <c r="O118" s="38"/>
      <c r="P118" s="5"/>
      <c r="Q118" s="5"/>
      <c r="R118" s="5">
        <v>3.18</v>
      </c>
      <c r="S118" s="5">
        <v>3.37</v>
      </c>
      <c r="T118" s="5">
        <v>3.37</v>
      </c>
      <c r="U118" s="5">
        <v>3.53</v>
      </c>
      <c r="V118" s="38">
        <f>T118/R118*100</f>
        <v>105.97484276729558</v>
      </c>
      <c r="W118" s="38">
        <f>U118/S118*100</f>
        <v>104.74777448071215</v>
      </c>
      <c r="X118" s="38">
        <f>T118-R118</f>
        <v>0.18999999999999995</v>
      </c>
      <c r="Y118" s="39">
        <f>U118-S118</f>
        <v>0.1599999999999997</v>
      </c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</row>
    <row r="119" spans="1:35" ht="33" customHeight="1" thickBot="1">
      <c r="A119" s="138" t="s">
        <v>180</v>
      </c>
      <c r="B119" s="103"/>
      <c r="C119" s="103" t="s">
        <v>82</v>
      </c>
      <c r="D119" s="103" t="s">
        <v>178</v>
      </c>
      <c r="E119" s="6" t="s">
        <v>12</v>
      </c>
      <c r="F119" s="112"/>
      <c r="G119" s="112"/>
      <c r="H119" s="112"/>
      <c r="I119" s="112"/>
      <c r="J119" s="112"/>
      <c r="K119" s="112"/>
      <c r="L119" s="45"/>
      <c r="M119" s="45"/>
      <c r="N119" s="45"/>
      <c r="O119" s="45"/>
      <c r="P119" s="112"/>
      <c r="Q119" s="112"/>
      <c r="R119" s="112">
        <v>1.25</v>
      </c>
      <c r="S119" s="112">
        <v>1.37</v>
      </c>
      <c r="T119" s="112">
        <v>1.37</v>
      </c>
      <c r="U119" s="112">
        <v>1.46</v>
      </c>
      <c r="V119" s="45">
        <f>T119/R119*100</f>
        <v>109.60000000000001</v>
      </c>
      <c r="W119" s="45">
        <f>U119/S119*100</f>
        <v>106.56934306569342</v>
      </c>
      <c r="X119" s="45">
        <f>T119-R119</f>
        <v>0.1200000000000001</v>
      </c>
      <c r="Y119" s="46">
        <f>U119-S119</f>
        <v>0.08999999999999986</v>
      </c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</row>
    <row r="120" spans="1:27" ht="19.5" customHeight="1" thickBot="1">
      <c r="A120" s="181" t="s">
        <v>40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3"/>
      <c r="Z120" s="63"/>
      <c r="AA120" s="63"/>
    </row>
    <row r="121" spans="1:27" ht="57" customHeight="1">
      <c r="A121" s="30" t="s">
        <v>112</v>
      </c>
      <c r="B121" s="31" t="s">
        <v>110</v>
      </c>
      <c r="C121" s="31" t="s">
        <v>133</v>
      </c>
      <c r="D121" s="48" t="s">
        <v>188</v>
      </c>
      <c r="E121" s="84" t="s">
        <v>111</v>
      </c>
      <c r="F121" s="35"/>
      <c r="G121" s="35"/>
      <c r="H121" s="35"/>
      <c r="I121" s="35"/>
      <c r="J121" s="35"/>
      <c r="K121" s="35"/>
      <c r="L121" s="32"/>
      <c r="M121" s="33"/>
      <c r="N121" s="34"/>
      <c r="O121" s="34"/>
      <c r="P121" s="35">
        <v>5.4</v>
      </c>
      <c r="Q121" s="35">
        <v>5.8</v>
      </c>
      <c r="R121" s="35">
        <v>5.8</v>
      </c>
      <c r="S121" s="35">
        <v>5.91</v>
      </c>
      <c r="T121" s="111">
        <v>5.91</v>
      </c>
      <c r="U121" s="111"/>
      <c r="V121" s="38">
        <f aca="true" t="shared" si="30" ref="V121:V126">T121/R121*100</f>
        <v>101.89655172413794</v>
      </c>
      <c r="W121" s="38"/>
      <c r="X121" s="38">
        <f aca="true" t="shared" si="31" ref="X121:X126">T121-R121</f>
        <v>0.11000000000000032</v>
      </c>
      <c r="Y121" s="39"/>
      <c r="Z121" s="62"/>
      <c r="AA121" s="62"/>
    </row>
    <row r="122" spans="1:27" ht="92.25" customHeight="1">
      <c r="A122" s="27" t="s">
        <v>113</v>
      </c>
      <c r="B122" s="70" t="s">
        <v>110</v>
      </c>
      <c r="C122" s="23" t="s">
        <v>133</v>
      </c>
      <c r="D122" s="24" t="s">
        <v>188</v>
      </c>
      <c r="E122" s="36" t="s">
        <v>111</v>
      </c>
      <c r="F122" s="2"/>
      <c r="G122" s="2"/>
      <c r="H122" s="2"/>
      <c r="I122" s="2"/>
      <c r="J122" s="2"/>
      <c r="K122" s="2"/>
      <c r="L122" s="3"/>
      <c r="M122" s="29"/>
      <c r="N122" s="4"/>
      <c r="O122" s="4"/>
      <c r="P122" s="2">
        <v>4.77</v>
      </c>
      <c r="Q122" s="2">
        <v>5.13</v>
      </c>
      <c r="R122" s="2">
        <v>5.13</v>
      </c>
      <c r="S122" s="2">
        <v>5.23</v>
      </c>
      <c r="T122" s="9">
        <v>5.23</v>
      </c>
      <c r="U122" s="9"/>
      <c r="V122" s="38">
        <f t="shared" si="30"/>
        <v>101.94931773879144</v>
      </c>
      <c r="W122" s="38"/>
      <c r="X122" s="38">
        <f t="shared" si="31"/>
        <v>0.10000000000000053</v>
      </c>
      <c r="Y122" s="39"/>
      <c r="Z122" s="62"/>
      <c r="AA122" s="62"/>
    </row>
    <row r="123" spans="1:27" ht="83.25" customHeight="1">
      <c r="A123" s="71" t="s">
        <v>114</v>
      </c>
      <c r="B123" s="23" t="s">
        <v>110</v>
      </c>
      <c r="C123" s="23" t="s">
        <v>133</v>
      </c>
      <c r="D123" s="23" t="s">
        <v>188</v>
      </c>
      <c r="E123" s="28" t="s">
        <v>13</v>
      </c>
      <c r="F123" s="2"/>
      <c r="G123" s="2"/>
      <c r="H123" s="2"/>
      <c r="I123" s="2"/>
      <c r="J123" s="2"/>
      <c r="K123" s="2"/>
      <c r="L123" s="3"/>
      <c r="M123" s="29"/>
      <c r="N123" s="4"/>
      <c r="O123" s="4"/>
      <c r="P123" s="2">
        <v>4684</v>
      </c>
      <c r="Q123" s="2">
        <v>5037</v>
      </c>
      <c r="R123" s="2">
        <v>5037</v>
      </c>
      <c r="S123" s="2">
        <v>5140</v>
      </c>
      <c r="T123" s="9">
        <v>5140</v>
      </c>
      <c r="U123" s="9"/>
      <c r="V123" s="38">
        <f t="shared" si="30"/>
        <v>102.04486797697041</v>
      </c>
      <c r="W123" s="38"/>
      <c r="X123" s="38">
        <f t="shared" si="31"/>
        <v>103</v>
      </c>
      <c r="Y123" s="39"/>
      <c r="Z123" s="62"/>
      <c r="AA123" s="62"/>
    </row>
    <row r="124" spans="1:27" ht="65.25" customHeight="1">
      <c r="A124" s="71" t="s">
        <v>39</v>
      </c>
      <c r="B124" s="25" t="s">
        <v>110</v>
      </c>
      <c r="C124" s="23" t="s">
        <v>133</v>
      </c>
      <c r="D124" s="23" t="s">
        <v>188</v>
      </c>
      <c r="E124" s="28" t="s">
        <v>13</v>
      </c>
      <c r="F124" s="2"/>
      <c r="G124" s="2"/>
      <c r="H124" s="2"/>
      <c r="I124" s="2"/>
      <c r="J124" s="2"/>
      <c r="K124" s="2"/>
      <c r="L124" s="3"/>
      <c r="M124" s="29"/>
      <c r="N124" s="4"/>
      <c r="O124" s="4"/>
      <c r="P124" s="2">
        <v>5634</v>
      </c>
      <c r="Q124" s="2">
        <v>6059</v>
      </c>
      <c r="R124" s="2">
        <v>6059</v>
      </c>
      <c r="S124" s="2">
        <v>6184</v>
      </c>
      <c r="T124" s="9">
        <v>6184</v>
      </c>
      <c r="U124" s="9"/>
      <c r="V124" s="38">
        <f t="shared" si="30"/>
        <v>102.06304670737745</v>
      </c>
      <c r="W124" s="38"/>
      <c r="X124" s="38">
        <f t="shared" si="31"/>
        <v>125</v>
      </c>
      <c r="Y124" s="39"/>
      <c r="Z124" s="62"/>
      <c r="AA124" s="62"/>
    </row>
    <row r="125" spans="1:27" ht="51.75" customHeight="1">
      <c r="A125" s="71" t="s">
        <v>115</v>
      </c>
      <c r="B125" s="23" t="s">
        <v>110</v>
      </c>
      <c r="C125" s="23" t="s">
        <v>133</v>
      </c>
      <c r="D125" s="23" t="s">
        <v>188</v>
      </c>
      <c r="E125" s="28" t="s">
        <v>13</v>
      </c>
      <c r="F125" s="2"/>
      <c r="G125" s="2"/>
      <c r="H125" s="2"/>
      <c r="I125" s="2"/>
      <c r="J125" s="2"/>
      <c r="K125" s="2"/>
      <c r="L125" s="3"/>
      <c r="M125" s="29"/>
      <c r="N125" s="4"/>
      <c r="O125" s="4"/>
      <c r="P125" s="2">
        <v>5819</v>
      </c>
      <c r="Q125" s="2">
        <v>6258</v>
      </c>
      <c r="R125" s="2">
        <v>6258</v>
      </c>
      <c r="S125" s="2">
        <v>6387</v>
      </c>
      <c r="T125" s="9">
        <v>6387</v>
      </c>
      <c r="U125" s="9"/>
      <c r="V125" s="38">
        <f t="shared" si="30"/>
        <v>102.06136145733463</v>
      </c>
      <c r="W125" s="38"/>
      <c r="X125" s="38">
        <f t="shared" si="31"/>
        <v>129</v>
      </c>
      <c r="Y125" s="39"/>
      <c r="Z125" s="62"/>
      <c r="AA125" s="62"/>
    </row>
    <row r="126" spans="1:27" ht="83.25" customHeight="1" thickBot="1">
      <c r="A126" s="86" t="s">
        <v>116</v>
      </c>
      <c r="B126" s="87" t="s">
        <v>110</v>
      </c>
      <c r="C126" s="103" t="s">
        <v>133</v>
      </c>
      <c r="D126" s="103" t="s">
        <v>188</v>
      </c>
      <c r="E126" s="88" t="s">
        <v>13</v>
      </c>
      <c r="F126" s="7"/>
      <c r="G126" s="7"/>
      <c r="H126" s="7"/>
      <c r="I126" s="7"/>
      <c r="J126" s="7"/>
      <c r="K126" s="7"/>
      <c r="L126" s="89"/>
      <c r="M126" s="90"/>
      <c r="N126" s="91"/>
      <c r="O126" s="91"/>
      <c r="P126" s="7">
        <v>4548</v>
      </c>
      <c r="Q126" s="7">
        <v>4891</v>
      </c>
      <c r="R126" s="7">
        <v>4891</v>
      </c>
      <c r="S126" s="7">
        <v>4991</v>
      </c>
      <c r="T126" s="7">
        <v>4991</v>
      </c>
      <c r="U126" s="7"/>
      <c r="V126" s="45">
        <f t="shared" si="30"/>
        <v>102.04457166223678</v>
      </c>
      <c r="W126" s="45"/>
      <c r="X126" s="45">
        <f t="shared" si="31"/>
        <v>100</v>
      </c>
      <c r="Y126" s="46"/>
      <c r="Z126" s="62"/>
      <c r="AA126" s="62"/>
    </row>
    <row r="127" spans="1:27" ht="15.75" hidden="1" thickBot="1">
      <c r="A127" s="178" t="s">
        <v>19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80"/>
      <c r="Z127" s="59"/>
      <c r="AA127" s="59"/>
    </row>
    <row r="128" spans="1:27" ht="27" customHeight="1" hidden="1">
      <c r="A128" s="12" t="s">
        <v>20</v>
      </c>
      <c r="B128" s="26" t="s">
        <v>31</v>
      </c>
      <c r="C128" s="26" t="s">
        <v>32</v>
      </c>
      <c r="D128" s="26"/>
      <c r="E128" s="13"/>
      <c r="F128" s="13"/>
      <c r="G128" s="13"/>
      <c r="H128" s="13"/>
      <c r="I128" s="13"/>
      <c r="J128" s="13"/>
      <c r="K128" s="13"/>
      <c r="L128" s="43"/>
      <c r="M128" s="43"/>
      <c r="N128" s="43"/>
      <c r="O128" s="43"/>
      <c r="P128" s="13"/>
      <c r="Q128" s="13"/>
      <c r="R128" s="13"/>
      <c r="S128" s="13"/>
      <c r="T128" s="13"/>
      <c r="U128" s="13"/>
      <c r="V128" s="13"/>
      <c r="W128" s="13"/>
      <c r="X128" s="43"/>
      <c r="Y128" s="44"/>
      <c r="Z128" s="61"/>
      <c r="AA128" s="61"/>
    </row>
    <row r="129" spans="1:27" ht="15" hidden="1">
      <c r="A129" s="14" t="s">
        <v>21</v>
      </c>
      <c r="B129" s="1"/>
      <c r="C129" s="1"/>
      <c r="D129" s="1"/>
      <c r="E129" s="1" t="s">
        <v>22</v>
      </c>
      <c r="F129" s="1"/>
      <c r="G129" s="1"/>
      <c r="H129" s="1"/>
      <c r="I129" s="1"/>
      <c r="J129" s="1"/>
      <c r="K129" s="1"/>
      <c r="L129" s="38"/>
      <c r="M129" s="38"/>
      <c r="N129" s="38"/>
      <c r="O129" s="38"/>
      <c r="P129" s="1"/>
      <c r="Q129" s="1"/>
      <c r="R129" s="1"/>
      <c r="S129" s="1"/>
      <c r="T129" s="1"/>
      <c r="U129" s="1"/>
      <c r="V129" s="1"/>
      <c r="W129" s="1"/>
      <c r="X129" s="38"/>
      <c r="Y129" s="39"/>
      <c r="Z129" s="61"/>
      <c r="AA129" s="61"/>
    </row>
    <row r="130" spans="1:27" ht="15" hidden="1">
      <c r="A130" s="15" t="s">
        <v>23</v>
      </c>
      <c r="B130" s="1"/>
      <c r="C130" s="1"/>
      <c r="D130" s="1"/>
      <c r="E130" s="1"/>
      <c r="F130" s="1"/>
      <c r="G130" s="1"/>
      <c r="H130" s="1"/>
      <c r="I130" s="1"/>
      <c r="J130" s="80"/>
      <c r="K130" s="80"/>
      <c r="L130" s="37"/>
      <c r="M130" s="37"/>
      <c r="N130" s="38"/>
      <c r="O130" s="38"/>
      <c r="P130" s="1">
        <v>12.53</v>
      </c>
      <c r="Q130" s="1">
        <v>12.65</v>
      </c>
      <c r="R130" s="1">
        <v>12.53</v>
      </c>
      <c r="S130" s="1">
        <v>12.65</v>
      </c>
      <c r="T130" s="80"/>
      <c r="U130" s="80"/>
      <c r="V130" s="37" t="e">
        <f>R130/#REF!*100</f>
        <v>#REF!</v>
      </c>
      <c r="W130" s="37" t="e">
        <f>S130/#REF!*100</f>
        <v>#REF!</v>
      </c>
      <c r="X130" s="38" t="e">
        <f>R130-#REF!</f>
        <v>#REF!</v>
      </c>
      <c r="Y130" s="39" t="e">
        <f>S130-#REF!</f>
        <v>#REF!</v>
      </c>
      <c r="Z130" s="61"/>
      <c r="AA130" s="61"/>
    </row>
    <row r="131" spans="1:27" ht="15" hidden="1">
      <c r="A131" s="15" t="s">
        <v>24</v>
      </c>
      <c r="B131" s="1"/>
      <c r="C131" s="1"/>
      <c r="D131" s="1"/>
      <c r="E131" s="1"/>
      <c r="F131" s="1"/>
      <c r="G131" s="1"/>
      <c r="H131" s="1"/>
      <c r="I131" s="1"/>
      <c r="J131" s="80"/>
      <c r="K131" s="80"/>
      <c r="L131" s="37"/>
      <c r="M131" s="37"/>
      <c r="N131" s="38"/>
      <c r="O131" s="38"/>
      <c r="P131" s="1">
        <v>18.26</v>
      </c>
      <c r="Q131" s="1">
        <v>18.45</v>
      </c>
      <c r="R131" s="1">
        <v>18.26</v>
      </c>
      <c r="S131" s="1">
        <v>18.45</v>
      </c>
      <c r="T131" s="80"/>
      <c r="U131" s="80"/>
      <c r="V131" s="37" t="e">
        <f>R131/#REF!*100</f>
        <v>#REF!</v>
      </c>
      <c r="W131" s="37" t="e">
        <f>S131/#REF!*100</f>
        <v>#REF!</v>
      </c>
      <c r="X131" s="38" t="e">
        <f>R131-#REF!</f>
        <v>#REF!</v>
      </c>
      <c r="Y131" s="39" t="e">
        <f>S131-#REF!</f>
        <v>#REF!</v>
      </c>
      <c r="Z131" s="61"/>
      <c r="AA131" s="61"/>
    </row>
    <row r="132" spans="1:27" ht="45" hidden="1">
      <c r="A132" s="16" t="s">
        <v>25</v>
      </c>
      <c r="B132" s="1"/>
      <c r="C132" s="1"/>
      <c r="D132" s="1"/>
      <c r="E132" s="1" t="s">
        <v>30</v>
      </c>
      <c r="F132" s="1"/>
      <c r="G132" s="1"/>
      <c r="H132" s="1"/>
      <c r="I132" s="1"/>
      <c r="J132" s="1"/>
      <c r="K132" s="1"/>
      <c r="L132" s="38"/>
      <c r="M132" s="38"/>
      <c r="N132" s="38"/>
      <c r="O132" s="38"/>
      <c r="P132" s="1"/>
      <c r="Q132" s="1"/>
      <c r="R132" s="1"/>
      <c r="S132" s="1"/>
      <c r="T132" s="1"/>
      <c r="U132" s="1"/>
      <c r="V132" s="1"/>
      <c r="W132" s="1"/>
      <c r="X132" s="38"/>
      <c r="Y132" s="39"/>
      <c r="Z132" s="61"/>
      <c r="AA132" s="61"/>
    </row>
    <row r="133" spans="1:27" ht="15" hidden="1">
      <c r="A133" s="17" t="s">
        <v>26</v>
      </c>
      <c r="B133" s="1"/>
      <c r="C133" s="1"/>
      <c r="D133" s="1"/>
      <c r="E133" s="1"/>
      <c r="F133" s="1"/>
      <c r="G133" s="1"/>
      <c r="H133" s="1"/>
      <c r="I133" s="1"/>
      <c r="J133" s="80"/>
      <c r="K133" s="80"/>
      <c r="L133" s="37"/>
      <c r="M133" s="37"/>
      <c r="N133" s="38"/>
      <c r="O133" s="38"/>
      <c r="P133" s="1">
        <v>53.74</v>
      </c>
      <c r="Q133" s="1">
        <v>53.4</v>
      </c>
      <c r="R133" s="1">
        <v>53.74</v>
      </c>
      <c r="S133" s="1">
        <v>53.4</v>
      </c>
      <c r="T133" s="80"/>
      <c r="U133" s="80"/>
      <c r="V133" s="37" t="e">
        <f>R133/#REF!*100</f>
        <v>#REF!</v>
      </c>
      <c r="W133" s="37" t="e">
        <f>S133/#REF!*100</f>
        <v>#REF!</v>
      </c>
      <c r="X133" s="38" t="e">
        <f>R133-#REF!</f>
        <v>#REF!</v>
      </c>
      <c r="Y133" s="39" t="e">
        <f>S133-#REF!</f>
        <v>#REF!</v>
      </c>
      <c r="Z133" s="61"/>
      <c r="AA133" s="61"/>
    </row>
    <row r="134" spans="1:27" ht="15" hidden="1">
      <c r="A134" s="17" t="s">
        <v>27</v>
      </c>
      <c r="B134" s="1"/>
      <c r="C134" s="1"/>
      <c r="D134" s="1"/>
      <c r="E134" s="1"/>
      <c r="F134" s="1"/>
      <c r="G134" s="1"/>
      <c r="H134" s="1"/>
      <c r="I134" s="1"/>
      <c r="J134" s="80"/>
      <c r="K134" s="80"/>
      <c r="L134" s="37"/>
      <c r="M134" s="37"/>
      <c r="N134" s="38"/>
      <c r="O134" s="38"/>
      <c r="P134" s="1">
        <v>276.47</v>
      </c>
      <c r="Q134" s="1">
        <v>279.75</v>
      </c>
      <c r="R134" s="1">
        <v>276.47</v>
      </c>
      <c r="S134" s="1">
        <v>279.75</v>
      </c>
      <c r="T134" s="80"/>
      <c r="U134" s="80"/>
      <c r="V134" s="37" t="e">
        <f>R134/#REF!*100</f>
        <v>#REF!</v>
      </c>
      <c r="W134" s="37" t="e">
        <f>S134/#REF!*100</f>
        <v>#REF!</v>
      </c>
      <c r="X134" s="38" t="e">
        <f>R134-#REF!</f>
        <v>#REF!</v>
      </c>
      <c r="Y134" s="39" t="e">
        <f>S134-#REF!</f>
        <v>#REF!</v>
      </c>
      <c r="Z134" s="61"/>
      <c r="AA134" s="61"/>
    </row>
    <row r="135" spans="1:27" ht="15" hidden="1">
      <c r="A135" s="17" t="s">
        <v>28</v>
      </c>
      <c r="B135" s="1"/>
      <c r="C135" s="1"/>
      <c r="D135" s="1"/>
      <c r="E135" s="1"/>
      <c r="F135" s="1"/>
      <c r="G135" s="1"/>
      <c r="H135" s="1"/>
      <c r="I135" s="1"/>
      <c r="J135" s="80"/>
      <c r="K135" s="80"/>
      <c r="L135" s="37"/>
      <c r="M135" s="37"/>
      <c r="N135" s="38"/>
      <c r="O135" s="38"/>
      <c r="P135" s="1">
        <v>531.28</v>
      </c>
      <c r="Q135" s="1">
        <v>534.05</v>
      </c>
      <c r="R135" s="1">
        <v>531.28</v>
      </c>
      <c r="S135" s="1">
        <v>534.05</v>
      </c>
      <c r="T135" s="80"/>
      <c r="U135" s="80"/>
      <c r="V135" s="37" t="e">
        <f>R135/#REF!*100</f>
        <v>#REF!</v>
      </c>
      <c r="W135" s="37" t="e">
        <f>S135/#REF!*100</f>
        <v>#REF!</v>
      </c>
      <c r="X135" s="38" t="e">
        <f>R135-#REF!</f>
        <v>#REF!</v>
      </c>
      <c r="Y135" s="39" t="e">
        <f>S135-#REF!</f>
        <v>#REF!</v>
      </c>
      <c r="Z135" s="61"/>
      <c r="AA135" s="61"/>
    </row>
    <row r="136" spans="1:27" ht="45" hidden="1">
      <c r="A136" s="16" t="s">
        <v>29</v>
      </c>
      <c r="B136" s="1"/>
      <c r="C136" s="1"/>
      <c r="D136" s="1"/>
      <c r="E136" s="1" t="s">
        <v>30</v>
      </c>
      <c r="F136" s="1"/>
      <c r="G136" s="1"/>
      <c r="H136" s="1"/>
      <c r="I136" s="1"/>
      <c r="J136" s="1"/>
      <c r="K136" s="1"/>
      <c r="L136" s="38"/>
      <c r="M136" s="38"/>
      <c r="N136" s="38"/>
      <c r="O136" s="38"/>
      <c r="P136" s="1"/>
      <c r="Q136" s="1"/>
      <c r="R136" s="1"/>
      <c r="S136" s="1"/>
      <c r="T136" s="1"/>
      <c r="U136" s="1"/>
      <c r="V136" s="1"/>
      <c r="W136" s="1"/>
      <c r="X136" s="38"/>
      <c r="Y136" s="39"/>
      <c r="Z136" s="61"/>
      <c r="AA136" s="61"/>
    </row>
    <row r="137" spans="1:27" ht="15" hidden="1">
      <c r="A137" s="17" t="s">
        <v>26</v>
      </c>
      <c r="B137" s="1"/>
      <c r="C137" s="1"/>
      <c r="D137" s="1"/>
      <c r="E137" s="1"/>
      <c r="F137" s="1"/>
      <c r="G137" s="1"/>
      <c r="H137" s="1"/>
      <c r="I137" s="1"/>
      <c r="J137" s="80"/>
      <c r="K137" s="80"/>
      <c r="L137" s="37"/>
      <c r="M137" s="37"/>
      <c r="N137" s="38"/>
      <c r="O137" s="38"/>
      <c r="P137" s="1">
        <v>64.63</v>
      </c>
      <c r="Q137" s="1">
        <v>65.33</v>
      </c>
      <c r="R137" s="1">
        <v>64.63</v>
      </c>
      <c r="S137" s="1">
        <v>65.33</v>
      </c>
      <c r="T137" s="80"/>
      <c r="U137" s="80"/>
      <c r="V137" s="37" t="e">
        <f>R137/#REF!*100</f>
        <v>#REF!</v>
      </c>
      <c r="W137" s="37" t="e">
        <f>S137/#REF!*100</f>
        <v>#REF!</v>
      </c>
      <c r="X137" s="38" t="e">
        <f>R137-#REF!</f>
        <v>#REF!</v>
      </c>
      <c r="Y137" s="39" t="e">
        <f>S137-#REF!</f>
        <v>#REF!</v>
      </c>
      <c r="Z137" s="61"/>
      <c r="AA137" s="61"/>
    </row>
    <row r="138" spans="1:27" ht="15" hidden="1">
      <c r="A138" s="17" t="s">
        <v>27</v>
      </c>
      <c r="B138" s="1"/>
      <c r="C138" s="1"/>
      <c r="D138" s="1"/>
      <c r="E138" s="1"/>
      <c r="F138" s="1"/>
      <c r="G138" s="1"/>
      <c r="H138" s="1"/>
      <c r="I138" s="1"/>
      <c r="J138" s="80"/>
      <c r="K138" s="80"/>
      <c r="L138" s="37"/>
      <c r="M138" s="37"/>
      <c r="N138" s="38"/>
      <c r="O138" s="38"/>
      <c r="P138" s="1">
        <v>341</v>
      </c>
      <c r="Q138" s="1">
        <v>342.2</v>
      </c>
      <c r="R138" s="1">
        <v>341</v>
      </c>
      <c r="S138" s="1">
        <v>342.2</v>
      </c>
      <c r="T138" s="80"/>
      <c r="U138" s="80"/>
      <c r="V138" s="37" t="e">
        <f>R138/#REF!*100</f>
        <v>#REF!</v>
      </c>
      <c r="W138" s="37" t="e">
        <f>S138/#REF!*100</f>
        <v>#REF!</v>
      </c>
      <c r="X138" s="38" t="e">
        <f>R138-#REF!</f>
        <v>#REF!</v>
      </c>
      <c r="Y138" s="39" t="e">
        <f>S138-#REF!</f>
        <v>#REF!</v>
      </c>
      <c r="Z138" s="61"/>
      <c r="AA138" s="61"/>
    </row>
    <row r="139" spans="1:27" ht="15" hidden="1">
      <c r="A139" s="17" t="s">
        <v>28</v>
      </c>
      <c r="B139" s="1"/>
      <c r="C139" s="1"/>
      <c r="D139" s="1"/>
      <c r="E139" s="1"/>
      <c r="F139" s="1"/>
      <c r="G139" s="1"/>
      <c r="H139" s="1"/>
      <c r="I139" s="1"/>
      <c r="J139" s="80"/>
      <c r="K139" s="80"/>
      <c r="L139" s="37"/>
      <c r="M139" s="37"/>
      <c r="N139" s="38"/>
      <c r="O139" s="38"/>
      <c r="P139" s="1">
        <v>653.3</v>
      </c>
      <c r="Q139" s="1">
        <v>653.3</v>
      </c>
      <c r="R139" s="1">
        <v>653.3</v>
      </c>
      <c r="S139" s="1">
        <v>653.3</v>
      </c>
      <c r="T139" s="80"/>
      <c r="U139" s="80"/>
      <c r="V139" s="37" t="e">
        <f>R139/#REF!*100</f>
        <v>#REF!</v>
      </c>
      <c r="W139" s="37" t="e">
        <f>S139/#REF!*100</f>
        <v>#REF!</v>
      </c>
      <c r="X139" s="38" t="e">
        <f>R139-#REF!</f>
        <v>#REF!</v>
      </c>
      <c r="Y139" s="39" t="e">
        <f>S139-#REF!</f>
        <v>#REF!</v>
      </c>
      <c r="Z139" s="61"/>
      <c r="AA139" s="61"/>
    </row>
    <row r="140" spans="1:27" ht="28.5" customHeight="1" hidden="1">
      <c r="A140" s="18" t="s">
        <v>33</v>
      </c>
      <c r="B140" s="22" t="s">
        <v>31</v>
      </c>
      <c r="C140" s="22" t="s">
        <v>32</v>
      </c>
      <c r="D140" s="22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38"/>
      <c r="P140" s="1"/>
      <c r="Q140" s="1"/>
      <c r="R140" s="1"/>
      <c r="S140" s="1"/>
      <c r="T140" s="1"/>
      <c r="U140" s="1"/>
      <c r="V140" s="1"/>
      <c r="W140" s="1"/>
      <c r="X140" s="38"/>
      <c r="Y140" s="39"/>
      <c r="Z140" s="61"/>
      <c r="AA140" s="61"/>
    </row>
    <row r="141" spans="1:27" ht="15" hidden="1">
      <c r="A141" s="19" t="s">
        <v>34</v>
      </c>
      <c r="B141" s="1"/>
      <c r="C141" s="1"/>
      <c r="D141" s="1"/>
      <c r="E141" s="1" t="s">
        <v>22</v>
      </c>
      <c r="F141" s="1"/>
      <c r="G141" s="1"/>
      <c r="H141" s="1"/>
      <c r="I141" s="1"/>
      <c r="J141" s="1"/>
      <c r="K141" s="1"/>
      <c r="L141" s="38"/>
      <c r="M141" s="38"/>
      <c r="N141" s="38"/>
      <c r="O141" s="38"/>
      <c r="P141" s="1"/>
      <c r="Q141" s="1"/>
      <c r="R141" s="1"/>
      <c r="S141" s="1"/>
      <c r="T141" s="1"/>
      <c r="U141" s="1"/>
      <c r="V141" s="1"/>
      <c r="W141" s="1"/>
      <c r="X141" s="38"/>
      <c r="Y141" s="39"/>
      <c r="Z141" s="61"/>
      <c r="AA141" s="61"/>
    </row>
    <row r="142" spans="1:27" ht="15" hidden="1">
      <c r="A142" s="20" t="s">
        <v>35</v>
      </c>
      <c r="B142" s="1"/>
      <c r="C142" s="1"/>
      <c r="D142" s="1"/>
      <c r="E142" s="1"/>
      <c r="F142" s="1"/>
      <c r="G142" s="1"/>
      <c r="H142" s="1"/>
      <c r="I142" s="1"/>
      <c r="J142" s="80"/>
      <c r="K142" s="80"/>
      <c r="L142" s="37"/>
      <c r="M142" s="37"/>
      <c r="N142" s="38"/>
      <c r="O142" s="38"/>
      <c r="P142" s="1">
        <v>18.09</v>
      </c>
      <c r="Q142" s="1">
        <v>18.23</v>
      </c>
      <c r="R142" s="1">
        <v>18.09</v>
      </c>
      <c r="S142" s="1">
        <v>18.23</v>
      </c>
      <c r="T142" s="80"/>
      <c r="U142" s="80"/>
      <c r="V142" s="37" t="e">
        <f>R142/#REF!*100</f>
        <v>#REF!</v>
      </c>
      <c r="W142" s="37" t="e">
        <f>S142/#REF!*100</f>
        <v>#REF!</v>
      </c>
      <c r="X142" s="38" t="e">
        <f>R142-#REF!</f>
        <v>#REF!</v>
      </c>
      <c r="Y142" s="39" t="e">
        <f>S142-#REF!</f>
        <v>#REF!</v>
      </c>
      <c r="Z142" s="61"/>
      <c r="AA142" s="61"/>
    </row>
    <row r="143" spans="1:27" ht="15" hidden="1">
      <c r="A143" s="20" t="s">
        <v>24</v>
      </c>
      <c r="B143" s="1"/>
      <c r="C143" s="1"/>
      <c r="D143" s="1"/>
      <c r="E143" s="1"/>
      <c r="F143" s="1"/>
      <c r="G143" s="1"/>
      <c r="H143" s="1"/>
      <c r="I143" s="1"/>
      <c r="J143" s="80"/>
      <c r="K143" s="80"/>
      <c r="L143" s="37"/>
      <c r="M143" s="37"/>
      <c r="N143" s="38"/>
      <c r="O143" s="38"/>
      <c r="P143" s="1">
        <v>19.51</v>
      </c>
      <c r="Q143" s="1">
        <v>19.65</v>
      </c>
      <c r="R143" s="1">
        <v>19.51</v>
      </c>
      <c r="S143" s="1">
        <v>19.65</v>
      </c>
      <c r="T143" s="80"/>
      <c r="U143" s="80"/>
      <c r="V143" s="37" t="e">
        <f>R143/#REF!*100</f>
        <v>#REF!</v>
      </c>
      <c r="W143" s="37" t="e">
        <f>S143/#REF!*100</f>
        <v>#REF!</v>
      </c>
      <c r="X143" s="38" t="e">
        <f>R143-#REF!</f>
        <v>#REF!</v>
      </c>
      <c r="Y143" s="39" t="e">
        <f>S143-#REF!</f>
        <v>#REF!</v>
      </c>
      <c r="Z143" s="61"/>
      <c r="AA143" s="61"/>
    </row>
    <row r="144" spans="1:27" ht="24.75" customHeight="1" hidden="1">
      <c r="A144" s="18" t="s">
        <v>36</v>
      </c>
      <c r="B144" s="22" t="s">
        <v>31</v>
      </c>
      <c r="C144" s="22" t="s">
        <v>32</v>
      </c>
      <c r="D144" s="22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38"/>
      <c r="P144" s="1"/>
      <c r="Q144" s="1"/>
      <c r="R144" s="1"/>
      <c r="S144" s="1"/>
      <c r="T144" s="1"/>
      <c r="U144" s="1"/>
      <c r="V144" s="1"/>
      <c r="W144" s="1"/>
      <c r="X144" s="38"/>
      <c r="Y144" s="39"/>
      <c r="Z144" s="61"/>
      <c r="AA144" s="61"/>
    </row>
    <row r="145" spans="1:27" ht="15" hidden="1">
      <c r="A145" s="19" t="s">
        <v>34</v>
      </c>
      <c r="B145" s="1"/>
      <c r="C145" s="1"/>
      <c r="D145" s="1"/>
      <c r="E145" s="1" t="s">
        <v>22</v>
      </c>
      <c r="F145" s="1"/>
      <c r="G145" s="1"/>
      <c r="H145" s="1"/>
      <c r="I145" s="1"/>
      <c r="J145" s="1"/>
      <c r="K145" s="1"/>
      <c r="L145" s="38"/>
      <c r="M145" s="38"/>
      <c r="N145" s="38"/>
      <c r="O145" s="38"/>
      <c r="P145" s="1"/>
      <c r="Q145" s="1"/>
      <c r="R145" s="1"/>
      <c r="S145" s="1"/>
      <c r="T145" s="1"/>
      <c r="U145" s="1"/>
      <c r="V145" s="1"/>
      <c r="W145" s="1"/>
      <c r="X145" s="38"/>
      <c r="Y145" s="39"/>
      <c r="Z145" s="61"/>
      <c r="AA145" s="61"/>
    </row>
    <row r="146" spans="1:27" ht="15" hidden="1">
      <c r="A146" s="20" t="s">
        <v>35</v>
      </c>
      <c r="B146" s="1"/>
      <c r="C146" s="1"/>
      <c r="D146" s="1"/>
      <c r="E146" s="1"/>
      <c r="F146" s="1"/>
      <c r="G146" s="1"/>
      <c r="H146" s="1"/>
      <c r="I146" s="1"/>
      <c r="J146" s="80"/>
      <c r="K146" s="80"/>
      <c r="L146" s="37"/>
      <c r="M146" s="37"/>
      <c r="N146" s="38"/>
      <c r="O146" s="38"/>
      <c r="P146" s="1">
        <v>16.8</v>
      </c>
      <c r="Q146" s="1">
        <v>19.32</v>
      </c>
      <c r="R146" s="1">
        <v>16.8</v>
      </c>
      <c r="S146" s="1">
        <v>19.32</v>
      </c>
      <c r="T146" s="80"/>
      <c r="U146" s="80"/>
      <c r="V146" s="37" t="e">
        <f>R146/#REF!*100</f>
        <v>#REF!</v>
      </c>
      <c r="W146" s="37" t="e">
        <f>S146/#REF!*100</f>
        <v>#REF!</v>
      </c>
      <c r="X146" s="38" t="e">
        <f>R146-#REF!</f>
        <v>#REF!</v>
      </c>
      <c r="Y146" s="39" t="e">
        <f>S146-#REF!</f>
        <v>#REF!</v>
      </c>
      <c r="Z146" s="61"/>
      <c r="AA146" s="61"/>
    </row>
    <row r="147" spans="1:27" ht="15.75" hidden="1" thickBot="1">
      <c r="A147" s="21" t="s">
        <v>24</v>
      </c>
      <c r="B147" s="6"/>
      <c r="C147" s="6"/>
      <c r="D147" s="6"/>
      <c r="E147" s="6"/>
      <c r="F147" s="6"/>
      <c r="G147" s="6"/>
      <c r="H147" s="6"/>
      <c r="I147" s="6"/>
      <c r="J147" s="10"/>
      <c r="K147" s="10"/>
      <c r="L147" s="37"/>
      <c r="M147" s="37"/>
      <c r="N147" s="45"/>
      <c r="O147" s="45"/>
      <c r="P147" s="6">
        <v>19.8</v>
      </c>
      <c r="Q147" s="6">
        <v>22.73</v>
      </c>
      <c r="R147" s="6">
        <v>19.8</v>
      </c>
      <c r="S147" s="6">
        <v>22.73</v>
      </c>
      <c r="T147" s="10"/>
      <c r="U147" s="10"/>
      <c r="V147" s="37" t="e">
        <f>R147/#REF!*100</f>
        <v>#REF!</v>
      </c>
      <c r="W147" s="37" t="e">
        <f>S147/#REF!*100</f>
        <v>#REF!</v>
      </c>
      <c r="X147" s="45" t="e">
        <f>R147-#REF!</f>
        <v>#REF!</v>
      </c>
      <c r="Y147" s="46" t="e">
        <f>S147-#REF!</f>
        <v>#REF!</v>
      </c>
      <c r="Z147" s="61"/>
      <c r="AA147" s="61"/>
    </row>
    <row r="149" ht="15">
      <c r="A149" t="s">
        <v>50</v>
      </c>
    </row>
    <row r="150" ht="15">
      <c r="A150" s="51" t="s">
        <v>51</v>
      </c>
    </row>
    <row r="151" ht="15">
      <c r="A151" s="51" t="s">
        <v>52</v>
      </c>
    </row>
    <row r="152" ht="15">
      <c r="A152" s="51" t="s">
        <v>53</v>
      </c>
    </row>
  </sheetData>
  <sheetProtection/>
  <mergeCells count="89">
    <mergeCell ref="B30:Y30"/>
    <mergeCell ref="B62:Y62"/>
    <mergeCell ref="A1:Y1"/>
    <mergeCell ref="A107:E107"/>
    <mergeCell ref="A111:E111"/>
    <mergeCell ref="A93:E93"/>
    <mergeCell ref="A95:E95"/>
    <mergeCell ref="A98:E98"/>
    <mergeCell ref="A102:E102"/>
    <mergeCell ref="A104:E104"/>
    <mergeCell ref="A127:Y127"/>
    <mergeCell ref="A120:Y120"/>
    <mergeCell ref="A92:Y92"/>
    <mergeCell ref="A90:Y90"/>
    <mergeCell ref="A66:Y66"/>
    <mergeCell ref="A113:E113"/>
    <mergeCell ref="A116:E116"/>
    <mergeCell ref="AB2:AC2"/>
    <mergeCell ref="AD2:AE2"/>
    <mergeCell ref="AF2:AG2"/>
    <mergeCell ref="AH2:AI2"/>
    <mergeCell ref="Z1:AI1"/>
    <mergeCell ref="Z2:Z3"/>
    <mergeCell ref="AA2:AA3"/>
    <mergeCell ref="M2:M3"/>
    <mergeCell ref="N2:N3"/>
    <mergeCell ref="O2:O3"/>
    <mergeCell ref="A2:A3"/>
    <mergeCell ref="B2:B3"/>
    <mergeCell ref="C2:C3"/>
    <mergeCell ref="E2:E3"/>
    <mergeCell ref="D2:D3"/>
    <mergeCell ref="J2:K2"/>
    <mergeCell ref="H2:I2"/>
    <mergeCell ref="L2:L3"/>
    <mergeCell ref="F2:G2"/>
    <mergeCell ref="X2:X3"/>
    <mergeCell ref="Y2:Y3"/>
    <mergeCell ref="P2:Q2"/>
    <mergeCell ref="R2:S2"/>
    <mergeCell ref="V2:V3"/>
    <mergeCell ref="W2:W3"/>
    <mergeCell ref="T2:U2"/>
    <mergeCell ref="A4:Y4"/>
    <mergeCell ref="Z43:AI43"/>
    <mergeCell ref="Z15:AI15"/>
    <mergeCell ref="Z17:AI17"/>
    <mergeCell ref="Z26:AI26"/>
    <mergeCell ref="Z29:AI29"/>
    <mergeCell ref="Z30:AI30"/>
    <mergeCell ref="Z31:AI31"/>
    <mergeCell ref="Z32:AI32"/>
    <mergeCell ref="Z33:AI33"/>
    <mergeCell ref="Z34:AI34"/>
    <mergeCell ref="Z35:AI35"/>
    <mergeCell ref="Z36:AI36"/>
    <mergeCell ref="Z4:AI4"/>
    <mergeCell ref="A29:Y29"/>
    <mergeCell ref="A17:Y17"/>
    <mergeCell ref="Z52:AI52"/>
    <mergeCell ref="Z53:AI53"/>
    <mergeCell ref="Z54:AI54"/>
    <mergeCell ref="Z55:AI55"/>
    <mergeCell ref="Z56:AI56"/>
    <mergeCell ref="Z44:AI44"/>
    <mergeCell ref="Z45:AI45"/>
    <mergeCell ref="Z49:AI49"/>
    <mergeCell ref="Z50:AI50"/>
    <mergeCell ref="Z51:AI51"/>
    <mergeCell ref="Z46:AI46"/>
    <mergeCell ref="Z47:AI47"/>
    <mergeCell ref="Z48:AI48"/>
    <mergeCell ref="Z62:AI62"/>
    <mergeCell ref="Z63:AI63"/>
    <mergeCell ref="Z64:AI64"/>
    <mergeCell ref="Z65:AI65"/>
    <mergeCell ref="Z66:AI66"/>
    <mergeCell ref="Z57:AI57"/>
    <mergeCell ref="Z58:AI58"/>
    <mergeCell ref="Z59:AI59"/>
    <mergeCell ref="Z60:AI60"/>
    <mergeCell ref="Z61:AI61"/>
    <mergeCell ref="Z94:AI94"/>
    <mergeCell ref="Z102:AI102"/>
    <mergeCell ref="Z111:AI111"/>
    <mergeCell ref="Z90:AI90"/>
    <mergeCell ref="Z91:AI91"/>
    <mergeCell ref="Z92:AI92"/>
    <mergeCell ref="Z93:AI93"/>
  </mergeCells>
  <printOptions/>
  <pageMargins left="0.03937007874015748" right="0" top="0.1968503937007874" bottom="0.1968503937007874" header="0.31496062992125984" footer="0.31496062992125984"/>
  <pageSetup fitToHeight="4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2017-03-06T05:58:36Z</dcterms:modified>
  <cp:category/>
  <cp:version/>
  <cp:contentType/>
  <cp:contentStatus/>
</cp:coreProperties>
</file>